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3040" windowHeight="9090" tabRatio="767" firstSheet="2" activeTab="7"/>
  </bookViews>
  <sheets>
    <sheet name="МП" sheetId="24" r:id="rId1"/>
    <sheet name="ППЮ" sheetId="150" r:id="rId2"/>
    <sheet name="ППЮ(О)" sheetId="159" r:id="rId3"/>
    <sheet name="Алмазово" sheetId="158" r:id="rId4"/>
    <sheet name="ППД" sheetId="156" r:id="rId5"/>
    <sheet name="ППД(Л)" sheetId="133" r:id="rId6"/>
    <sheet name="Тест" sheetId="143" r:id="rId7"/>
    <sheet name="Посадка" sheetId="163" r:id="rId8"/>
  </sheets>
  <definedNames>
    <definedName name="_xlnm.Print_Area" localSheetId="0">'МП'!$A$1:$W$19</definedName>
    <definedName name="_xlnm.Print_Area" localSheetId="4">'ППД'!$A$1:$V$24</definedName>
    <definedName name="_xlnm.Print_Area" localSheetId="6">'Тест'!$A$1:$W$24</definedName>
  </definedNames>
  <calcPr calcId="152511" refMode="R1C1"/>
</workbook>
</file>

<file path=xl/sharedStrings.xml><?xml version="1.0" encoding="utf-8"?>
<sst xmlns="http://schemas.openxmlformats.org/spreadsheetml/2006/main" count="647" uniqueCount="272">
  <si>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</si>
  <si>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</si>
  <si>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</si>
  <si>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</si>
  <si>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</si>
  <si>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</si>
  <si>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</si>
  <si>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</si>
  <si>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</si>
  <si>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Н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</si>
  <si>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</si>
  <si>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</si>
  <si>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</si>
  <si>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</si>
  <si>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</si>
  <si>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</si>
  <si>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</si>
  <si>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</si>
  <si>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 xml:space="preserve">Выездка </t>
  </si>
  <si>
    <t>ТЕХНИЧЕСКИЕ РЕЗУЛЬТАТЫ</t>
  </si>
  <si>
    <t>Год рождения</t>
  </si>
  <si>
    <t>Всего %</t>
  </si>
  <si>
    <t xml:space="preserve">Всего % </t>
  </si>
  <si>
    <t>Общий зачёт.</t>
  </si>
  <si>
    <t>Зачёт для спортсменов-любителей.</t>
  </si>
  <si>
    <t>Ошибки в схеме</t>
  </si>
  <si>
    <t>Прочие ошибки</t>
  </si>
  <si>
    <t>КМС</t>
  </si>
  <si>
    <t>б.р.</t>
  </si>
  <si>
    <t>Ч/В, МО</t>
  </si>
  <si>
    <t>1 юн.</t>
  </si>
  <si>
    <t>плем.</t>
  </si>
  <si>
    <t>ПРЕДВАРИТЕЛЬНЫЙ ПРИЗ А. ДЕТИ</t>
  </si>
  <si>
    <t>Московская обл., КСК "Алмазово"</t>
  </si>
  <si>
    <t>КСК "Алмазово", МО</t>
  </si>
  <si>
    <t>Общее впечатление</t>
  </si>
  <si>
    <t>Муниципальные соревнования</t>
  </si>
  <si>
    <t>КСК "Звездный", МО</t>
  </si>
  <si>
    <t>М</t>
  </si>
  <si>
    <t>Е</t>
  </si>
  <si>
    <t>Положение и посадка всадника</t>
  </si>
  <si>
    <t>Средства управления</t>
  </si>
  <si>
    <t>Точность</t>
  </si>
  <si>
    <t>ИТОГО</t>
  </si>
  <si>
    <t>Зачёт для детей.</t>
  </si>
  <si>
    <r>
      <t>ОДРИ-14</t>
    </r>
    <r>
      <rPr>
        <sz val="10"/>
        <rFont val="Times New Roman"/>
        <family val="1"/>
      </rPr>
      <t>, коб., гнед., полукр., Ирландский Исток, Курская обл.</t>
    </r>
  </si>
  <si>
    <t>024028</t>
  </si>
  <si>
    <t>Ч/В, г.Москва</t>
  </si>
  <si>
    <t>ТЕСТ ДЛЯ НАЧИНАЮЩИХ ВСАДНИКОВ</t>
  </si>
  <si>
    <t>Зачёт для всадников на пони.</t>
  </si>
  <si>
    <r>
      <t xml:space="preserve">ЮРЬЕВА </t>
    </r>
    <r>
      <rPr>
        <sz val="10"/>
        <rFont val="Times New Roman"/>
        <family val="1"/>
      </rPr>
      <t>Анна</t>
    </r>
  </si>
  <si>
    <t>079903</t>
  </si>
  <si>
    <t>010083</t>
  </si>
  <si>
    <t>070608</t>
  </si>
  <si>
    <r>
      <rPr>
        <b/>
        <sz val="10"/>
        <rFont val="Times New Roman"/>
        <family val="1"/>
      </rPr>
      <t>ДЕРЖАВА-09</t>
    </r>
    <r>
      <rPr>
        <sz val="10"/>
        <rFont val="Times New Roman"/>
        <family val="1"/>
      </rPr>
      <t>, коб., рыж., полукр., Абзац, КСК "Удача"</t>
    </r>
  </si>
  <si>
    <t>018932</t>
  </si>
  <si>
    <t>Золотарёва Н.</t>
  </si>
  <si>
    <r>
      <t xml:space="preserve">РЫБАКОВА </t>
    </r>
    <r>
      <rPr>
        <sz val="10"/>
        <rFont val="Times New Roman"/>
        <family val="1"/>
      </rPr>
      <t>Екатерина</t>
    </r>
  </si>
  <si>
    <t>028975</t>
  </si>
  <si>
    <r>
      <t>ВАТЕРЛОО-08</t>
    </r>
    <r>
      <rPr>
        <sz val="10"/>
        <rFont val="Times New Roman"/>
        <family val="1"/>
      </rPr>
      <t>, мер., вор., ганн., Уорлд Даймонд О, ПКФ"Элитар"</t>
    </r>
  </si>
  <si>
    <t>009833</t>
  </si>
  <si>
    <t>Рыбакова Е.</t>
  </si>
  <si>
    <t>СК "Стар Джамп", МО</t>
  </si>
  <si>
    <t>049410</t>
  </si>
  <si>
    <r>
      <t>ТЕРЕНТЬЕВА</t>
    </r>
    <r>
      <rPr>
        <sz val="10"/>
        <rFont val="Times New Roman"/>
        <family val="1"/>
      </rPr>
      <t xml:space="preserve"> Валерия, 2010</t>
    </r>
  </si>
  <si>
    <r>
      <t>АДАМОВА</t>
    </r>
    <r>
      <rPr>
        <sz val="10"/>
        <rFont val="Times New Roman"/>
        <family val="1"/>
      </rPr>
      <t xml:space="preserve"> Александра, 2009</t>
    </r>
  </si>
  <si>
    <r>
      <t>НЕБЕСНАЯ-03</t>
    </r>
    <r>
      <rPr>
        <sz val="10"/>
        <rFont val="Times New Roman"/>
        <family val="1"/>
      </rPr>
      <t>, коб., карак., РВП, Багульник, КФХ "Фотина"</t>
    </r>
  </si>
  <si>
    <t>017322</t>
  </si>
  <si>
    <t>Попова О.</t>
  </si>
  <si>
    <r>
      <t>БЕЛЯНКИН</t>
    </r>
    <r>
      <rPr>
        <sz val="10"/>
        <rFont val="Times New Roman"/>
        <family val="1"/>
      </rPr>
      <t xml:space="preserve"> Андрей</t>
    </r>
  </si>
  <si>
    <t>015070</t>
  </si>
  <si>
    <r>
      <t>ВОДОЛЕЙ-12</t>
    </r>
    <r>
      <rPr>
        <sz val="10"/>
        <rFont val="Times New Roman"/>
        <family val="1"/>
      </rPr>
      <t>, мер.,  гнед., ганн., Вельт Бой, Смоленская обл</t>
    </r>
  </si>
  <si>
    <t>012691</t>
  </si>
  <si>
    <t>Ковалёва М.</t>
  </si>
  <si>
    <r>
      <t>СОБОЛЕВА</t>
    </r>
    <r>
      <rPr>
        <sz val="10"/>
        <rFont val="Times New Roman"/>
        <family val="1"/>
      </rPr>
      <t xml:space="preserve"> Ирина</t>
    </r>
  </si>
  <si>
    <r>
      <t xml:space="preserve">СМЫКОВА </t>
    </r>
    <r>
      <rPr>
        <sz val="10"/>
        <rFont val="Times New Roman"/>
        <family val="1"/>
      </rPr>
      <t>Нина</t>
    </r>
  </si>
  <si>
    <t>СК "Роял Эквилиус", МО</t>
  </si>
  <si>
    <t>2009</t>
  </si>
  <si>
    <r>
      <t>ЕСАТИЯ</t>
    </r>
    <r>
      <rPr>
        <sz val="10"/>
        <rFont val="Times New Roman"/>
        <family val="1"/>
      </rPr>
      <t xml:space="preserve"> Михаил, 2009</t>
    </r>
  </si>
  <si>
    <t>050109</t>
  </si>
  <si>
    <r>
      <t>ФЕРДИНАНД-12</t>
    </r>
    <r>
      <rPr>
        <sz val="10"/>
        <color theme="1"/>
        <rFont val="Times New Roman"/>
        <family val="1"/>
      </rPr>
      <t>, мер., рыж., вестф., Флери, Германия</t>
    </r>
  </si>
  <si>
    <t>027147</t>
  </si>
  <si>
    <t>Плотникова Н.</t>
  </si>
  <si>
    <t>Зачёт для юношей.</t>
  </si>
  <si>
    <t>035605</t>
  </si>
  <si>
    <r>
      <t>ВАЛДАЙ М-07</t>
    </r>
    <r>
      <rPr>
        <sz val="10"/>
        <rFont val="Times New Roman"/>
        <family val="1"/>
      </rPr>
      <t>, жер., гнед., ганн., Веймар, ФХ Маланичевых</t>
    </r>
  </si>
  <si>
    <t>011010</t>
  </si>
  <si>
    <t>Посохина Р.</t>
  </si>
  <si>
    <t>030394</t>
  </si>
  <si>
    <t>Балыко Ю.</t>
  </si>
  <si>
    <r>
      <t>ДОН РИВЕР-15</t>
    </r>
    <r>
      <rPr>
        <sz val="10"/>
        <rFont val="Times New Roman"/>
        <family val="1"/>
      </rPr>
      <t>, мер., гнед., ольд., Де Мартино, Германия</t>
    </r>
  </si>
  <si>
    <t>053004</t>
  </si>
  <si>
    <t>2004</t>
  </si>
  <si>
    <t>049604</t>
  </si>
  <si>
    <r>
      <t>РАСТИ-13</t>
    </r>
    <r>
      <rPr>
        <sz val="10"/>
        <rFont val="Times New Roman"/>
        <family val="1"/>
      </rPr>
      <t>, мер., рыж., трак., Хайландер 5, Украина</t>
    </r>
  </si>
  <si>
    <t>028505</t>
  </si>
  <si>
    <t>Добролюбова Е.</t>
  </si>
  <si>
    <r>
      <t xml:space="preserve">ШАХОВА </t>
    </r>
    <r>
      <rPr>
        <sz val="10"/>
        <rFont val="Times New Roman"/>
        <family val="1"/>
      </rPr>
      <t>Мария</t>
    </r>
  </si>
  <si>
    <r>
      <rPr>
        <b/>
        <sz val="10"/>
        <rFont val="Times New Roman"/>
        <family val="1"/>
      </rPr>
      <t>АНАНЬЕВА</t>
    </r>
    <r>
      <rPr>
        <sz val="10"/>
        <rFont val="Times New Roman"/>
        <family val="1"/>
      </rPr>
      <t xml:space="preserve"> Полина, 2005</t>
    </r>
  </si>
  <si>
    <t>055705</t>
  </si>
  <si>
    <r>
      <t>КАРАНО СТАР-09</t>
    </r>
    <r>
      <rPr>
        <sz val="10"/>
        <rFont val="Times New Roman"/>
        <family val="1"/>
      </rPr>
      <t>, мер., сер., голш., Карано, Германия</t>
    </r>
  </si>
  <si>
    <t>015936</t>
  </si>
  <si>
    <t>Кельберг Д.</t>
  </si>
  <si>
    <r>
      <t>ИВАНОВА</t>
    </r>
    <r>
      <rPr>
        <sz val="10"/>
        <rFont val="Times New Roman"/>
        <family val="1"/>
      </rPr>
      <t xml:space="preserve"> Кристина, 2011</t>
    </r>
  </si>
  <si>
    <t>031611</t>
  </si>
  <si>
    <r>
      <t>ТРАСТ МИ-13</t>
    </r>
    <r>
      <rPr>
        <sz val="10"/>
        <color indexed="8"/>
        <rFont val="Times New Roman"/>
        <family val="1"/>
      </rPr>
      <t>, мер., вор., трак., Гераклес, Германия</t>
    </r>
  </si>
  <si>
    <t>019162</t>
  </si>
  <si>
    <t>Шехтман П.</t>
  </si>
  <si>
    <t>025638</t>
  </si>
  <si>
    <t>Алексеева Ю.</t>
  </si>
  <si>
    <r>
      <t>КАПИТОЛИЙ-17</t>
    </r>
    <r>
      <rPr>
        <sz val="10"/>
        <rFont val="Times New Roman"/>
        <family val="1"/>
      </rPr>
      <t>, мер., гнед., полукр., Козырь, Россия</t>
    </r>
  </si>
  <si>
    <t>1999</t>
  </si>
  <si>
    <r>
      <t xml:space="preserve">ИВАНИНА </t>
    </r>
    <r>
      <rPr>
        <sz val="10"/>
        <rFont val="Times New Roman"/>
        <family val="1"/>
      </rPr>
      <t>Екатерина</t>
    </r>
  </si>
  <si>
    <t>003999</t>
  </si>
  <si>
    <r>
      <t>КАПРИЧЧИ-17</t>
    </r>
    <r>
      <rPr>
        <sz val="10"/>
        <rFont val="Times New Roman"/>
        <family val="1"/>
      </rPr>
      <t>, коб., гнед., ганн., Кэтчер, к/з "Георгенбург"</t>
    </r>
  </si>
  <si>
    <t>Иванина Е.</t>
  </si>
  <si>
    <t>029319</t>
  </si>
  <si>
    <r>
      <t xml:space="preserve">НАЗАРОВА </t>
    </r>
    <r>
      <rPr>
        <sz val="10"/>
        <rFont val="Times New Roman"/>
        <family val="1"/>
      </rPr>
      <t>Мария</t>
    </r>
  </si>
  <si>
    <t>127404</t>
  </si>
  <si>
    <r>
      <t>ВАВИЛОВА</t>
    </r>
    <r>
      <rPr>
        <sz val="10"/>
        <rFont val="Times New Roman"/>
        <family val="1"/>
      </rPr>
      <t xml:space="preserve"> Елизавета, 2009</t>
    </r>
  </si>
  <si>
    <t>046109</t>
  </si>
  <si>
    <r>
      <t>РЕМАРК-14</t>
    </r>
    <r>
      <rPr>
        <sz val="10"/>
        <rFont val="Times New Roman"/>
        <family val="1"/>
      </rPr>
      <t>, жер., вор., РВП, Ратмир, ПХ "Олимпия"</t>
    </r>
  </si>
  <si>
    <t>019161</t>
  </si>
  <si>
    <t>Никончук Д.</t>
  </si>
  <si>
    <t>019419</t>
  </si>
  <si>
    <t>Белянкин А.</t>
  </si>
  <si>
    <r>
      <t>БОНАПАРТ ТЕРСК-13</t>
    </r>
    <r>
      <rPr>
        <sz val="10"/>
        <rFont val="Times New Roman"/>
        <family val="1"/>
      </rPr>
      <t>, жер., гнед., араб., Драгер, Терский племенной к/з №169</t>
    </r>
  </si>
  <si>
    <t>021550</t>
  </si>
  <si>
    <t>Денисов В.</t>
  </si>
  <si>
    <r>
      <t>ХУЛАПОВ</t>
    </r>
    <r>
      <rPr>
        <sz val="10"/>
        <rFont val="Times New Roman"/>
        <family val="1"/>
      </rPr>
      <t xml:space="preserve"> Савелий, 2014</t>
    </r>
  </si>
  <si>
    <t>011714</t>
  </si>
  <si>
    <r>
      <t>СОЛОМОН-17</t>
    </r>
    <r>
      <rPr>
        <sz val="10"/>
        <rFont val="Times New Roman"/>
        <family val="1"/>
      </rPr>
      <t>, мер., рыж., полукр.,неизв., Россия</t>
    </r>
  </si>
  <si>
    <t>052809</t>
  </si>
  <si>
    <r>
      <t>ИНКАНТО-10</t>
    </r>
    <r>
      <rPr>
        <sz val="10"/>
        <rFont val="Times New Roman"/>
        <family val="1"/>
      </rPr>
      <t>, мер., т.рыж., полукр., Инкантезимо, МО</t>
    </r>
  </si>
  <si>
    <t>012593</t>
  </si>
  <si>
    <t>Коваленко Ю.</t>
  </si>
  <si>
    <t>ЛИЧНЫЙ ПРИЗ. ЮНОШИ</t>
  </si>
  <si>
    <t>Зачёты: для детей, спортсменов-любителей.</t>
  </si>
  <si>
    <t>Зачёты: для детей, всадников на пони, общий.</t>
  </si>
  <si>
    <t>ЛИЧНЫЙ ПРИЗ. ДЕТИ</t>
  </si>
  <si>
    <r>
      <t xml:space="preserve">КРАСНОВА </t>
    </r>
    <r>
      <rPr>
        <sz val="10"/>
        <rFont val="Times New Roman"/>
        <family val="1"/>
      </rPr>
      <t>Татьяна</t>
    </r>
  </si>
  <si>
    <t>004785</t>
  </si>
  <si>
    <t>КСК "Белая дача", МО</t>
  </si>
  <si>
    <t>071396</t>
  </si>
  <si>
    <r>
      <t>ИВАНОВА</t>
    </r>
    <r>
      <rPr>
        <sz val="10"/>
        <rFont val="Times New Roman"/>
        <family val="1"/>
      </rPr>
      <t xml:space="preserve"> Кристина</t>
    </r>
  </si>
  <si>
    <r>
      <t>КРУППА</t>
    </r>
    <r>
      <rPr>
        <sz val="10"/>
        <rFont val="Times New Roman"/>
        <family val="1"/>
      </rPr>
      <t xml:space="preserve"> Евгений, 2011</t>
    </r>
  </si>
  <si>
    <r>
      <t>САНДРО ВИТО II-16</t>
    </r>
    <r>
      <rPr>
        <sz val="10"/>
        <rFont val="Times New Roman"/>
        <family val="1"/>
      </rPr>
      <t>, жер., вор., ганн., Сандро Маринеро, ПКХ "Элитар"</t>
    </r>
  </si>
  <si>
    <t>025778</t>
  </si>
  <si>
    <t>Шейко О.</t>
  </si>
  <si>
    <t>024084</t>
  </si>
  <si>
    <t>Прудникова Н.</t>
  </si>
  <si>
    <r>
      <t>БОРИСФЕН-14</t>
    </r>
    <r>
      <rPr>
        <sz val="10"/>
        <rFont val="Times New Roman"/>
        <family val="1"/>
      </rPr>
      <t>, мер., карак., РВП, Бодлер, Россия</t>
    </r>
  </si>
  <si>
    <t>ОУСЦ "Планерная"</t>
  </si>
  <si>
    <r>
      <t>ЛАРГО-11</t>
    </r>
    <r>
      <rPr>
        <sz val="10"/>
        <rFont val="Times New Roman"/>
        <family val="1"/>
      </rPr>
      <t>, мер., т.-гнед., полукр., Ли Джоли, Россия</t>
    </r>
  </si>
  <si>
    <t>015500</t>
  </si>
  <si>
    <r>
      <t>СОКОЛОВА</t>
    </r>
    <r>
      <rPr>
        <sz val="10"/>
        <rFont val="Times New Roman"/>
        <family val="1"/>
      </rPr>
      <t xml:space="preserve"> Ирина</t>
    </r>
  </si>
  <si>
    <t>027169</t>
  </si>
  <si>
    <t>Юрьева А.</t>
  </si>
  <si>
    <r>
      <t>РОМАНОВА</t>
    </r>
    <r>
      <rPr>
        <sz val="10"/>
        <rFont val="Times New Roman"/>
        <family val="1"/>
      </rPr>
      <t xml:space="preserve"> Елизавета</t>
    </r>
  </si>
  <si>
    <t>123803</t>
  </si>
  <si>
    <r>
      <t>МИСТЕР ДОДСОН-14</t>
    </r>
    <r>
      <rPr>
        <sz val="10"/>
        <rFont val="Times New Roman"/>
        <family val="1"/>
      </rPr>
      <t>, жер., т.-гнед., вестф., Сан Доминик, МО</t>
    </r>
  </si>
  <si>
    <t>017039</t>
  </si>
  <si>
    <t>Романов С.</t>
  </si>
  <si>
    <t>113805</t>
  </si>
  <si>
    <r>
      <t xml:space="preserve">ВОЛКОВА </t>
    </r>
    <r>
      <rPr>
        <sz val="10"/>
        <rFont val="Times New Roman"/>
        <family val="1"/>
      </rPr>
      <t>Анна, 2005</t>
    </r>
  </si>
  <si>
    <r>
      <t>АРТ ПРИНЦ-10</t>
    </r>
    <r>
      <rPr>
        <sz val="10"/>
        <rFont val="Times New Roman"/>
        <family val="1"/>
      </rPr>
      <t>, мер., рыж., голш., Аристей 35, МО</t>
    </r>
  </si>
  <si>
    <t>015729</t>
  </si>
  <si>
    <t>Надеина Е.</t>
  </si>
  <si>
    <r>
      <t>ЧЕРНОМАЗ</t>
    </r>
    <r>
      <rPr>
        <sz val="10"/>
        <rFont val="Times New Roman"/>
        <family val="1"/>
      </rPr>
      <t xml:space="preserve"> Анастасия</t>
    </r>
  </si>
  <si>
    <r>
      <t>АНГЕЛ-17</t>
    </r>
    <r>
      <rPr>
        <sz val="10"/>
        <rFont val="Times New Roman"/>
        <family val="1"/>
      </rPr>
      <t>, мер., изаб., уэл.пони, Стражник, Россия</t>
    </r>
  </si>
  <si>
    <t>028105</t>
  </si>
  <si>
    <t>1989</t>
  </si>
  <si>
    <r>
      <t xml:space="preserve">БОРИСОВА </t>
    </r>
    <r>
      <rPr>
        <sz val="10"/>
        <rFont val="Times New Roman"/>
        <family val="1"/>
      </rPr>
      <t>Наталья</t>
    </r>
  </si>
  <si>
    <t>006189</t>
  </si>
  <si>
    <t>МС</t>
  </si>
  <si>
    <r>
      <t>ЛАВИТА-16</t>
    </r>
    <r>
      <rPr>
        <sz val="10"/>
        <rFont val="Times New Roman"/>
        <family val="1"/>
      </rPr>
      <t>, коб., вор., голл.тепл., Дилано, Нидерланды</t>
    </r>
  </si>
  <si>
    <t>027039</t>
  </si>
  <si>
    <t>Самохвалова А.</t>
  </si>
  <si>
    <r>
      <t>ДЖЕНО РИДЖК-14</t>
    </r>
    <r>
      <rPr>
        <sz val="10"/>
        <rFont val="Times New Roman"/>
        <family val="1"/>
      </rPr>
      <t>, мер., рыж., голл.тепл., Эвердал, Нидерлланды</t>
    </r>
  </si>
  <si>
    <t>021509</t>
  </si>
  <si>
    <t>Фирсова Е.</t>
  </si>
  <si>
    <t>2013</t>
  </si>
  <si>
    <r>
      <t>ШЕСТАКОВА</t>
    </r>
    <r>
      <rPr>
        <sz val="10"/>
        <rFont val="Times New Roman"/>
        <family val="1"/>
      </rPr>
      <t xml:space="preserve"> Варвара, 2013</t>
    </r>
  </si>
  <si>
    <t>001813</t>
  </si>
  <si>
    <r>
      <t>РОВОЛС ПЭИНТЭД ЛЕДИ-14(129)</t>
    </r>
    <r>
      <rPr>
        <sz val="10"/>
        <rFont val="Times New Roman"/>
        <family val="1"/>
      </rPr>
      <t>, коб., бул., уэл.пони, Кадланваллей Ландлорд, Нидерл.</t>
    </r>
  </si>
  <si>
    <t>023890</t>
  </si>
  <si>
    <t>Шестакова П.</t>
  </si>
  <si>
    <r>
      <t xml:space="preserve">ШКЛЯРЕНКО </t>
    </r>
    <r>
      <rPr>
        <sz val="10"/>
        <rFont val="Times New Roman"/>
        <family val="1"/>
      </rPr>
      <t>Яна</t>
    </r>
  </si>
  <si>
    <t>115807</t>
  </si>
  <si>
    <r>
      <t>КАРОЛИНА-15</t>
    </r>
    <r>
      <rPr>
        <sz val="10"/>
        <rFont val="Times New Roman"/>
        <family val="1"/>
      </rPr>
      <t>, коб., гнед., полукр., неизв., Россия</t>
    </r>
  </si>
  <si>
    <t>029055</t>
  </si>
  <si>
    <t>Шкляренко Ю.</t>
  </si>
  <si>
    <r>
      <t>ЕГОРШЕВА</t>
    </r>
    <r>
      <rPr>
        <sz val="10"/>
        <rFont val="Times New Roman"/>
        <family val="1"/>
      </rPr>
      <t xml:space="preserve"> Алина</t>
    </r>
  </si>
  <si>
    <t>147806</t>
  </si>
  <si>
    <r>
      <t xml:space="preserve">ТРОШКИНА </t>
    </r>
    <r>
      <rPr>
        <sz val="10"/>
        <rFont val="Times New Roman"/>
        <family val="1"/>
      </rPr>
      <t>Виктория</t>
    </r>
  </si>
  <si>
    <r>
      <t>ФАРАДЖЕВА</t>
    </r>
    <r>
      <rPr>
        <sz val="10"/>
        <rFont val="Times New Roman"/>
        <family val="1"/>
      </rPr>
      <t xml:space="preserve"> Ева, 2017</t>
    </r>
  </si>
  <si>
    <r>
      <t>ГНЕВАШЕВА</t>
    </r>
    <r>
      <rPr>
        <sz val="10"/>
        <rFont val="Times New Roman"/>
        <family val="1"/>
      </rPr>
      <t xml:space="preserve"> Мария, 2011</t>
    </r>
  </si>
  <si>
    <t>012911</t>
  </si>
  <si>
    <r>
      <t>ГЕРКУЛЕС-15</t>
    </r>
    <r>
      <rPr>
        <sz val="10"/>
        <rFont val="Times New Roman"/>
        <family val="1"/>
      </rPr>
      <t>, мер., вор., класс пони, неизв., Россия</t>
    </r>
  </si>
  <si>
    <t>027009</t>
  </si>
  <si>
    <t>Гневашева В.</t>
  </si>
  <si>
    <t>КСК "Звёздный", МО</t>
  </si>
  <si>
    <r>
      <t>ВАХРУШЕВА</t>
    </r>
    <r>
      <rPr>
        <sz val="10"/>
        <rFont val="Times New Roman"/>
        <family val="1"/>
      </rPr>
      <t xml:space="preserve"> Анна</t>
    </r>
  </si>
  <si>
    <r>
      <t xml:space="preserve">МАЛЫШЕВА </t>
    </r>
    <r>
      <rPr>
        <sz val="10"/>
        <rFont val="Times New Roman"/>
        <family val="1"/>
      </rPr>
      <t>Ирина, 2011</t>
    </r>
  </si>
  <si>
    <r>
      <t>МЕЩЕРСКАЯ</t>
    </r>
    <r>
      <rPr>
        <sz val="10"/>
        <rFont val="Times New Roman"/>
        <family val="1"/>
      </rPr>
      <t xml:space="preserve"> Елизавета</t>
    </r>
  </si>
  <si>
    <t>065897</t>
  </si>
  <si>
    <t>Мещерская Е.</t>
  </si>
  <si>
    <r>
      <t>ЛАЗАРЕВА</t>
    </r>
    <r>
      <rPr>
        <sz val="10"/>
        <rFont val="Times New Roman"/>
        <family val="1"/>
      </rPr>
      <t xml:space="preserve"> Юлия</t>
    </r>
  </si>
  <si>
    <t>049899</t>
  </si>
  <si>
    <r>
      <t>БАЗАЛЬТ-08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 рыж., УВП, Бриг, Прилепский к/з</t>
    </r>
  </si>
  <si>
    <t>019094</t>
  </si>
  <si>
    <t>Лазарева Ю.</t>
  </si>
  <si>
    <r>
      <t>ФИРСОВА</t>
    </r>
    <r>
      <rPr>
        <sz val="10"/>
        <rFont val="Times New Roman"/>
        <family val="1"/>
      </rPr>
      <t xml:space="preserve"> Ольга, 2005</t>
    </r>
  </si>
  <si>
    <t>132605</t>
  </si>
  <si>
    <r>
      <t>ГАРСОН-11</t>
    </r>
    <r>
      <rPr>
        <sz val="10"/>
        <rFont val="Times New Roman"/>
        <family val="1"/>
      </rPr>
      <t>, жер., сер., трак., Садко, ПКФ "Антарес"</t>
    </r>
  </si>
  <si>
    <t>027641</t>
  </si>
  <si>
    <t>Фирсова Н.</t>
  </si>
  <si>
    <r>
      <t xml:space="preserve">СТРЕЛКОВ </t>
    </r>
    <r>
      <rPr>
        <sz val="10"/>
        <rFont val="Times New Roman"/>
        <family val="1"/>
      </rPr>
      <t>Максим</t>
    </r>
  </si>
  <si>
    <t>068703</t>
  </si>
  <si>
    <r>
      <t>РОСЧЕРК-05</t>
    </r>
    <r>
      <rPr>
        <sz val="10"/>
        <color indexed="8"/>
        <rFont val="Times New Roman"/>
        <family val="1"/>
      </rPr>
      <t>, мер., вор., РВП, Романтикер, Старожиловский к/з</t>
    </r>
  </si>
  <si>
    <t>018522</t>
  </si>
  <si>
    <t>Стрелков С.</t>
  </si>
  <si>
    <r>
      <t>ТИЛБЕРТ-15</t>
    </r>
    <r>
      <rPr>
        <sz val="10"/>
        <rFont val="Times New Roman"/>
        <family val="1"/>
      </rPr>
      <t>, мер., гн.-пег., полукр., неизв., Ставропольский край</t>
    </r>
  </si>
  <si>
    <t>025292</t>
  </si>
  <si>
    <t>Цыганкова Ю.</t>
  </si>
  <si>
    <r>
      <rPr>
        <b/>
        <sz val="10"/>
        <rFont val="Times New Roman"/>
        <family val="1"/>
      </rPr>
      <t>ГУСЬКОВА</t>
    </r>
    <r>
      <rPr>
        <sz val="10"/>
        <rFont val="Times New Roman"/>
        <family val="1"/>
      </rPr>
      <t xml:space="preserve"> Оксана</t>
    </r>
  </si>
  <si>
    <r>
      <t>ЛА ФЛЁР ПАРФЕ-16</t>
    </r>
    <r>
      <rPr>
        <sz val="10"/>
        <rFont val="Times New Roman"/>
        <family val="1"/>
      </rPr>
      <t>, коб., вор., трак., Эдем, Россия</t>
    </r>
  </si>
  <si>
    <r>
      <t>КОКОРЕВА</t>
    </r>
    <r>
      <rPr>
        <sz val="10"/>
        <rFont val="Times New Roman"/>
        <family val="1"/>
      </rPr>
      <t xml:space="preserve"> Арина, 2004</t>
    </r>
  </si>
  <si>
    <r>
      <t xml:space="preserve">СЕРИКОВА </t>
    </r>
    <r>
      <rPr>
        <sz val="10"/>
        <rFont val="Times New Roman"/>
        <family val="1"/>
      </rPr>
      <t>Алёна</t>
    </r>
  </si>
  <si>
    <t>2010</t>
  </si>
  <si>
    <r>
      <t>КРАСКОВИЧ</t>
    </r>
    <r>
      <rPr>
        <sz val="10"/>
        <rFont val="Times New Roman"/>
        <family val="1"/>
      </rPr>
      <t xml:space="preserve"> Алиса, 2012</t>
    </r>
  </si>
  <si>
    <t>018212</t>
  </si>
  <si>
    <t>«КУБОК КСК «АЛМАЗОВО» ПО ВЫЕЗДКЕ, 4 ЭТАП»</t>
  </si>
  <si>
    <t>05 августа 2023 г.</t>
  </si>
  <si>
    <t>КСК "Берег", МО</t>
  </si>
  <si>
    <t>051809</t>
  </si>
  <si>
    <r>
      <t>ФАРВАТЕР ФЕРРО-99</t>
    </r>
    <r>
      <rPr>
        <sz val="10"/>
        <color theme="1"/>
        <rFont val="Times New Roman"/>
        <family val="1"/>
      </rPr>
      <t>, мер., гнед., УВП, Фах 9, Злынский к/з, Украина</t>
    </r>
  </si>
  <si>
    <t>025051</t>
  </si>
  <si>
    <t>Фёдорова О.</t>
  </si>
  <si>
    <r>
      <t>БАКИРОВА</t>
    </r>
    <r>
      <rPr>
        <sz val="10"/>
        <rFont val="Times New Roman"/>
        <family val="1"/>
      </rPr>
      <t xml:space="preserve"> Софья, 2009</t>
    </r>
  </si>
  <si>
    <t>131909</t>
  </si>
  <si>
    <r>
      <t>ПАЛКИНА</t>
    </r>
    <r>
      <rPr>
        <sz val="10"/>
        <rFont val="Times New Roman"/>
        <family val="1"/>
      </rPr>
      <t xml:space="preserve"> Анна, 2009</t>
    </r>
  </si>
  <si>
    <r>
      <t>ВАСПАН-16</t>
    </r>
    <r>
      <rPr>
        <sz val="10"/>
        <rFont val="Times New Roman"/>
        <family val="1"/>
      </rPr>
      <t>, жер., гнед., ганн., Пристав хх, Беларусь</t>
    </r>
  </si>
  <si>
    <t>005649</t>
  </si>
  <si>
    <t>Шаповалова Т.</t>
  </si>
  <si>
    <r>
      <t>ВЫБОРГ-05</t>
    </r>
    <r>
      <rPr>
        <sz val="10"/>
        <rFont val="Times New Roman"/>
        <family val="1"/>
      </rPr>
      <t>, мер., т.-гнед., дон., Дар, к/з им.Будённого</t>
    </r>
  </si>
  <si>
    <r>
      <t>ДЕВАЙС-15</t>
    </r>
    <r>
      <rPr>
        <sz val="10"/>
        <rFont val="Times New Roman"/>
        <family val="1"/>
      </rPr>
      <t>, мер., гнед., полукр.,  Доминго, Тверская обл.</t>
    </r>
  </si>
  <si>
    <t>025611</t>
  </si>
  <si>
    <t>Назарова А.</t>
  </si>
  <si>
    <r>
      <t xml:space="preserve">Цветаева С.Н. </t>
    </r>
    <r>
      <rPr>
        <sz val="11"/>
        <rFont val="Times New Roman"/>
        <family val="1"/>
      </rPr>
      <t>(ВК, Московская обл.)</t>
    </r>
  </si>
  <si>
    <r>
      <rPr>
        <b/>
        <sz val="11"/>
        <rFont val="Times New Roman"/>
        <family val="1"/>
      </rPr>
      <t>Суханова М.И.</t>
    </r>
    <r>
      <rPr>
        <sz val="11"/>
        <rFont val="Times New Roman"/>
        <family val="1"/>
      </rPr>
      <t xml:space="preserve"> (2К, г.Москва)</t>
    </r>
  </si>
  <si>
    <t>Зачёты: для юношей, спортсменов-любителей.</t>
  </si>
  <si>
    <t>ТЕСТ-ПОСАДКА</t>
  </si>
  <si>
    <t>АЛМАЗОВО ТЕСТ №1</t>
  </si>
  <si>
    <t>КОМАНДНЫЙ ПРИЗ. ЮНОШИ</t>
  </si>
  <si>
    <t>ЛИЧНЫЙ ПРИЗ. ЮНИОРЫ</t>
  </si>
  <si>
    <t>ЛИЧНЫЙ ПРИЗ. УРОВЕНЬ 4</t>
  </si>
  <si>
    <r>
      <rPr>
        <b/>
        <sz val="11"/>
        <rFont val="Times New Roman"/>
        <family val="1"/>
      </rPr>
      <t xml:space="preserve"> Судьи: С - Цветаева С.Н.</t>
    </r>
    <r>
      <rPr>
        <sz val="11"/>
        <rFont val="Times New Roman"/>
        <family val="1"/>
      </rPr>
      <t xml:space="preserve"> (ВК, Московская обл.),</t>
    </r>
    <r>
      <rPr>
        <b/>
        <sz val="11"/>
        <rFont val="Times New Roman"/>
        <family val="1"/>
      </rPr>
      <t xml:space="preserve"> Леппенен Г.Э.</t>
    </r>
    <r>
      <rPr>
        <sz val="11"/>
        <rFont val="Times New Roman"/>
        <family val="1"/>
      </rPr>
      <t xml:space="preserve"> (ВК, г.Москва),</t>
    </r>
    <r>
      <rPr>
        <b/>
        <sz val="11"/>
        <rFont val="Times New Roman"/>
        <family val="1"/>
      </rPr>
      <t xml:space="preserve"> Андрианова Д.А.</t>
    </r>
    <r>
      <rPr>
        <sz val="11"/>
        <rFont val="Times New Roman"/>
        <family val="1"/>
      </rPr>
      <t xml:space="preserve"> (1К, Московская обл.).</t>
    </r>
  </si>
  <si>
    <r>
      <t xml:space="preserve"> Судьи: Е -  Цветаева С.Н. 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Андрианова Д.А. </t>
    </r>
    <r>
      <rPr>
        <sz val="11"/>
        <rFont val="Times New Roman"/>
        <family val="1"/>
      </rPr>
      <t xml:space="preserve">(1К, Московская обл.); </t>
    </r>
    <r>
      <rPr>
        <b/>
        <sz val="11"/>
        <rFont val="Times New Roman"/>
        <family val="1"/>
      </rPr>
      <t>С - Леппенен Г.Э.</t>
    </r>
    <r>
      <rPr>
        <sz val="11"/>
        <rFont val="Times New Roman"/>
        <family val="1"/>
      </rPr>
      <t xml:space="preserve"> (ВК, Москва).</t>
    </r>
  </si>
  <si>
    <r>
      <t xml:space="preserve"> Судьи: Е -  Цветаева С.Н. 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Андрианова Д.А. </t>
    </r>
    <r>
      <rPr>
        <sz val="11"/>
        <rFont val="Times New Roman"/>
        <family val="1"/>
      </rPr>
      <t>(1К, Московская обл.);</t>
    </r>
    <r>
      <rPr>
        <b/>
        <sz val="11"/>
        <rFont val="Times New Roman"/>
        <family val="1"/>
      </rPr>
      <t xml:space="preserve"> С - Леппенен Г.Э. </t>
    </r>
    <r>
      <rPr>
        <sz val="11"/>
        <rFont val="Times New Roman"/>
        <family val="1"/>
      </rPr>
      <t>(ВК, Москва).</t>
    </r>
  </si>
  <si>
    <r>
      <t xml:space="preserve"> Судьи: Н - Андрианова Д.А. </t>
    </r>
    <r>
      <rPr>
        <sz val="11"/>
        <rFont val="Times New Roman"/>
        <family val="1"/>
      </rPr>
      <t>(1К, Московская обл.),</t>
    </r>
    <r>
      <rPr>
        <b/>
        <sz val="11"/>
        <rFont val="Times New Roman"/>
        <family val="1"/>
      </rPr>
      <t xml:space="preserve"> С - Цветаева С.Н.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М - Леппенен Г.Э. </t>
    </r>
    <r>
      <rPr>
        <sz val="11"/>
        <rFont val="Times New Roman"/>
        <family val="1"/>
      </rPr>
      <t>(ВК, Москва).</t>
    </r>
  </si>
  <si>
    <t>на оформл.</t>
  </si>
  <si>
    <r>
      <t xml:space="preserve"> Судьи: Н - Леппенен Г.Э. </t>
    </r>
    <r>
      <rPr>
        <sz val="11"/>
        <rFont val="Times New Roman"/>
        <family val="1"/>
      </rPr>
      <t xml:space="preserve">(ВК, Москва), </t>
    </r>
    <r>
      <rPr>
        <b/>
        <sz val="11"/>
        <rFont val="Times New Roman"/>
        <family val="1"/>
      </rPr>
      <t xml:space="preserve">С - Андрианова Д.А. </t>
    </r>
    <r>
      <rPr>
        <sz val="11"/>
        <rFont val="Times New Roman"/>
        <family val="1"/>
      </rPr>
      <t xml:space="preserve">(1К, Московская обл.), </t>
    </r>
    <r>
      <rPr>
        <b/>
        <sz val="11"/>
        <rFont val="Times New Roman"/>
        <family val="1"/>
      </rPr>
      <t xml:space="preserve">М - Цветаева С.Н. </t>
    </r>
    <r>
      <rPr>
        <sz val="11"/>
        <rFont val="Times New Roman"/>
        <family val="1"/>
      </rPr>
      <t>(ВК, Московская обл.).</t>
    </r>
  </si>
  <si>
    <r>
      <t xml:space="preserve"> Судьи: Н - Леппенен Г.Э.</t>
    </r>
    <r>
      <rPr>
        <sz val="11"/>
        <rFont val="Times New Roman"/>
        <family val="1"/>
      </rPr>
      <t xml:space="preserve"> (ВК, Москва)</t>
    </r>
    <r>
      <rPr>
        <b/>
        <sz val="11"/>
        <rFont val="Times New Roman"/>
        <family val="1"/>
      </rPr>
      <t xml:space="preserve">, С - Андрианова Д.А. </t>
    </r>
    <r>
      <rPr>
        <sz val="11"/>
        <rFont val="Times New Roman"/>
        <family val="1"/>
      </rPr>
      <t>(1К, Московская обл.),</t>
    </r>
    <r>
      <rPr>
        <b/>
        <sz val="11"/>
        <rFont val="Times New Roman"/>
        <family val="1"/>
      </rPr>
      <t xml:space="preserve"> М - Цветаева С.Н. </t>
    </r>
    <r>
      <rPr>
        <sz val="11"/>
        <rFont val="Times New Roman"/>
        <family val="1"/>
      </rPr>
      <t>(ВК, Московская обл.).</t>
    </r>
  </si>
  <si>
    <r>
      <t xml:space="preserve"> Судьи: Н - Леппенен Г.Э.</t>
    </r>
    <r>
      <rPr>
        <sz val="11"/>
        <rFont val="Times New Roman"/>
        <family val="1"/>
      </rPr>
      <t xml:space="preserve"> (ВК, Москва),</t>
    </r>
    <r>
      <rPr>
        <b/>
        <sz val="11"/>
        <rFont val="Times New Roman"/>
        <family val="1"/>
      </rPr>
      <t xml:space="preserve"> С - Андрианова Д.А. </t>
    </r>
    <r>
      <rPr>
        <sz val="11"/>
        <rFont val="Times New Roman"/>
        <family val="1"/>
      </rPr>
      <t>(1К, Московская обл.),</t>
    </r>
    <r>
      <rPr>
        <b/>
        <sz val="11"/>
        <rFont val="Times New Roman"/>
        <family val="1"/>
      </rPr>
      <t xml:space="preserve"> М - Цветаева С.Н. </t>
    </r>
    <r>
      <rPr>
        <sz val="11"/>
        <rFont val="Times New Roman"/>
        <family val="1"/>
      </rPr>
      <t>(ВК, Московская обл.).</t>
    </r>
  </si>
  <si>
    <r>
      <t xml:space="preserve"> Судьи: Н - Леппенен Г.Э. </t>
    </r>
    <r>
      <rPr>
        <sz val="11"/>
        <rFont val="Times New Roman"/>
        <family val="1"/>
      </rPr>
      <t>(ВК, Москва),</t>
    </r>
    <r>
      <rPr>
        <b/>
        <sz val="11"/>
        <rFont val="Times New Roman"/>
        <family val="1"/>
      </rPr>
      <t xml:space="preserve"> С - Андрианова Д.А. </t>
    </r>
    <r>
      <rPr>
        <sz val="11"/>
        <rFont val="Times New Roman"/>
        <family val="1"/>
      </rPr>
      <t>(1К, Московская обл.),</t>
    </r>
    <r>
      <rPr>
        <b/>
        <sz val="11"/>
        <rFont val="Times New Roman"/>
        <family val="1"/>
      </rPr>
      <t xml:space="preserve"> М - Цветаева С.Н.</t>
    </r>
    <r>
      <rPr>
        <sz val="11"/>
        <rFont val="Times New Roman"/>
        <family val="1"/>
      </rPr>
      <t xml:space="preserve"> (ВК, Московская обл.).</t>
    </r>
  </si>
  <si>
    <r>
      <t>ДЖЕК ПОТ-09</t>
    </r>
    <r>
      <rPr>
        <sz val="10"/>
        <rFont val="Times New Roman"/>
        <family val="1"/>
      </rPr>
      <t>, мер., рыже-пег., шетл. пони, Джинн, МО</t>
    </r>
  </si>
  <si>
    <t>Смыкова Н.</t>
  </si>
  <si>
    <t>исключен</t>
  </si>
  <si>
    <r>
      <t xml:space="preserve">РЕЗАНОВА </t>
    </r>
    <r>
      <rPr>
        <sz val="10"/>
        <rFont val="Times New Roman"/>
        <family val="1"/>
      </rPr>
      <t>Анастасия</t>
    </r>
  </si>
  <si>
    <r>
      <t>СОН</t>
    </r>
    <r>
      <rPr>
        <sz val="10"/>
        <rFont val="Times New Roman"/>
        <family val="1"/>
      </rPr>
      <t xml:space="preserve"> Фёдор, 2017</t>
    </r>
  </si>
  <si>
    <r>
      <t xml:space="preserve"> Судьи: Н - Андрианова Д.А.</t>
    </r>
    <r>
      <rPr>
        <sz val="11"/>
        <rFont val="Times New Roman"/>
        <family val="1"/>
      </rPr>
      <t xml:space="preserve"> (1К, Московская обл.), </t>
    </r>
    <r>
      <rPr>
        <b/>
        <sz val="11"/>
        <rFont val="Times New Roman"/>
        <family val="1"/>
      </rPr>
      <t xml:space="preserve">С - Цветаева С.Н. </t>
    </r>
    <r>
      <rPr>
        <sz val="11"/>
        <rFont val="Times New Roman"/>
        <family val="1"/>
      </rPr>
      <t>(ВК, Московская обл.),</t>
    </r>
    <r>
      <rPr>
        <b/>
        <sz val="11"/>
        <rFont val="Times New Roman"/>
        <family val="1"/>
      </rPr>
      <t xml:space="preserve"> М - Леппенен Г.Э. </t>
    </r>
    <r>
      <rPr>
        <sz val="11"/>
        <rFont val="Times New Roman"/>
        <family val="1"/>
      </rPr>
      <t>(ВК, Москва).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</si>
</sst>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i/>
      <sz val="12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1">
      <alignment horizontal="center" vertical="center"/>
      <protection locked="0"/>
    </xf>
    <xf numFmtId="0" fontId="0" fillId="0" borderId="0">
      <alignment/>
      <protection/>
    </xf>
    <xf numFmtId="0" fontId="25" fillId="2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5" fillId="0" borderId="1">
      <alignment horizontal="center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5" fillId="0" borderId="1">
      <alignment horizontal="center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1">
      <alignment horizontal="center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5" fillId="0" borderId="1">
      <alignment horizontal="center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1">
      <alignment horizontal="center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1">
      <alignment horizontal="center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5" fillId="0" borderId="1">
      <alignment horizontal="center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7">
    <xf numFmtId="0" fontId="0" fillId="0" borderId="0" xfId="0"/>
    <xf numFmtId="0" fontId="0" fillId="0" borderId="0" xfId="28">
      <alignment/>
      <protection/>
    </xf>
    <xf numFmtId="0" fontId="4" fillId="0" borderId="0" xfId="28" applyFont="1" applyBorder="1" applyAlignment="1">
      <alignment horizontal="left"/>
      <protection/>
    </xf>
    <xf numFmtId="0" fontId="0" fillId="0" borderId="0" xfId="0" applyFont="1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0" borderId="0" xfId="0" applyFont="1"/>
    <xf numFmtId="0" fontId="0" fillId="0" borderId="0" xfId="22">
      <alignment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28" applyFont="1" applyAlignment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9" fillId="0" borderId="0" xfId="28" applyFont="1" applyAlignment="1">
      <alignment/>
      <protection/>
    </xf>
    <xf numFmtId="0" fontId="4" fillId="0" borderId="0" xfId="28" applyFont="1" applyAlignment="1">
      <alignment/>
      <protection/>
    </xf>
    <xf numFmtId="0" fontId="9" fillId="0" borderId="1" xfId="28" applyFont="1" applyBorder="1" applyAlignment="1">
      <alignment horizontal="center" vertical="center" textRotation="90"/>
      <protection/>
    </xf>
    <xf numFmtId="0" fontId="9" fillId="0" borderId="1" xfId="28" applyFont="1" applyBorder="1" applyAlignment="1">
      <alignment horizontal="center" vertical="center"/>
      <protection/>
    </xf>
    <xf numFmtId="0" fontId="5" fillId="0" borderId="0" xfId="28" applyFont="1" applyBorder="1" applyAlignment="1">
      <alignment horizontal="center" vertical="center"/>
      <protection/>
    </xf>
    <xf numFmtId="0" fontId="5" fillId="0" borderId="0" xfId="28" applyNumberFormat="1" applyFont="1" applyBorder="1" applyAlignment="1">
      <alignment horizontal="center" vertical="center"/>
      <protection/>
    </xf>
    <xf numFmtId="165" fontId="5" fillId="0" borderId="0" xfId="28" applyNumberFormat="1" applyFont="1" applyBorder="1" applyAlignment="1">
      <alignment horizontal="center" vertical="center"/>
      <protection/>
    </xf>
    <xf numFmtId="165" fontId="6" fillId="0" borderId="0" xfId="28" applyNumberFormat="1" applyFont="1" applyBorder="1" applyAlignment="1">
      <alignment horizontal="center" vertical="center"/>
      <protection/>
    </xf>
    <xf numFmtId="0" fontId="2" fillId="0" borderId="0" xfId="28" applyFont="1">
      <alignment/>
      <protection/>
    </xf>
    <xf numFmtId="0" fontId="6" fillId="0" borderId="0" xfId="48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48" applyFont="1" applyFill="1" applyBorder="1" applyAlignment="1" applyProtection="1">
      <alignment horizontal="center" vertical="center" wrapText="1"/>
      <protection locked="0"/>
    </xf>
    <xf numFmtId="0" fontId="0" fillId="0" borderId="0" xfId="28" applyBorder="1" applyAlignment="1">
      <alignment vertical="center"/>
      <protection/>
    </xf>
    <xf numFmtId="0" fontId="6" fillId="0" borderId="1" xfId="44" applyFont="1" applyFill="1" applyBorder="1" applyAlignment="1">
      <alignment horizontal="left" vertical="center" wrapText="1"/>
      <protection/>
    </xf>
    <xf numFmtId="49" fontId="11" fillId="0" borderId="1" xfId="53" applyNumberFormat="1" applyFont="1" applyFill="1" applyBorder="1" applyAlignment="1">
      <alignment horizontal="center" vertical="center" wrapText="1"/>
      <protection/>
    </xf>
    <xf numFmtId="0" fontId="6" fillId="0" borderId="1" xfId="56" applyFont="1" applyFill="1" applyBorder="1" applyAlignment="1">
      <alignment horizontal="left" vertical="center" wrapText="1"/>
      <protection/>
    </xf>
    <xf numFmtId="0" fontId="6" fillId="0" borderId="1" xfId="26" applyFont="1" applyFill="1" applyBorder="1" applyAlignment="1" applyProtection="1">
      <alignment horizontal="left" vertical="center" wrapText="1"/>
      <protection locked="0"/>
    </xf>
    <xf numFmtId="0" fontId="6" fillId="0" borderId="1" xfId="26" applyFont="1" applyFill="1" applyBorder="1" applyAlignment="1">
      <alignment horizontal="left" vertical="center" wrapText="1"/>
      <protection/>
    </xf>
    <xf numFmtId="0" fontId="6" fillId="0" borderId="1" xfId="23" applyFont="1" applyFill="1" applyBorder="1" applyAlignment="1" applyProtection="1">
      <alignment horizontal="left" vertical="center" wrapText="1"/>
      <protection locked="0"/>
    </xf>
    <xf numFmtId="0" fontId="6" fillId="0" borderId="1" xfId="47" applyFont="1" applyFill="1" applyBorder="1" applyAlignment="1">
      <alignment horizontal="left" vertical="center" wrapText="1"/>
      <protection/>
    </xf>
    <xf numFmtId="164" fontId="5" fillId="0" borderId="0" xfId="28" applyNumberFormat="1" applyFont="1" applyBorder="1" applyAlignment="1">
      <alignment horizontal="center" vertical="center"/>
      <protection/>
    </xf>
    <xf numFmtId="0" fontId="6" fillId="0" borderId="1" xfId="46" applyFont="1" applyFill="1" applyBorder="1" applyAlignment="1">
      <alignment horizontal="left" vertical="center" wrapText="1"/>
      <protection/>
    </xf>
    <xf numFmtId="0" fontId="10" fillId="0" borderId="0" xfId="28" applyFont="1" applyFill="1" applyAlignment="1">
      <alignment wrapText="1"/>
      <protection/>
    </xf>
    <xf numFmtId="0" fontId="10" fillId="0" borderId="0" xfId="28" applyFont="1" applyFill="1" applyBorder="1" applyAlignment="1">
      <alignment horizontal="left"/>
      <protection/>
    </xf>
    <xf numFmtId="0" fontId="9" fillId="0" borderId="0" xfId="28" applyFont="1" applyFill="1" applyAlignment="1">
      <alignment horizontal="left"/>
      <protection/>
    </xf>
    <xf numFmtId="0" fontId="6" fillId="0" borderId="1" xfId="55" applyFont="1" applyFill="1" applyBorder="1" applyAlignment="1">
      <alignment horizontal="left" vertical="center" wrapText="1"/>
      <protection/>
    </xf>
    <xf numFmtId="0" fontId="6" fillId="0" borderId="1" xfId="5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left" vertical="center" wrapText="1"/>
    </xf>
    <xf numFmtId="165" fontId="5" fillId="0" borderId="2" xfId="28" applyNumberFormat="1" applyFont="1" applyFill="1" applyBorder="1" applyAlignment="1">
      <alignment horizontal="center" vertical="center"/>
      <protection/>
    </xf>
    <xf numFmtId="165" fontId="6" fillId="0" borderId="2" xfId="28" applyNumberFormat="1" applyFont="1" applyFill="1" applyBorder="1" applyAlignment="1">
      <alignment horizontal="center" vertical="center"/>
      <protection/>
    </xf>
    <xf numFmtId="0" fontId="6" fillId="0" borderId="1" xfId="52" applyFont="1" applyFill="1" applyBorder="1" applyAlignment="1">
      <alignment horizontal="left" vertical="center" wrapText="1"/>
      <protection/>
    </xf>
    <xf numFmtId="0" fontId="6" fillId="0" borderId="1" xfId="45" applyFont="1" applyFill="1" applyBorder="1" applyAlignment="1">
      <alignment horizontal="left" vertical="center" wrapText="1"/>
      <protection/>
    </xf>
    <xf numFmtId="0" fontId="5" fillId="0" borderId="1" xfId="28" applyFont="1" applyFill="1" applyBorder="1" applyAlignment="1">
      <alignment horizontal="center" vertical="center"/>
      <protection/>
    </xf>
    <xf numFmtId="0" fontId="5" fillId="0" borderId="3" xfId="32" applyFont="1" applyFill="1" applyBorder="1" applyAlignment="1">
      <alignment horizontal="center" vertical="center"/>
      <protection/>
    </xf>
    <xf numFmtId="0" fontId="9" fillId="0" borderId="0" xfId="28" applyFont="1" applyFill="1" applyAlignment="1">
      <alignment/>
      <protection/>
    </xf>
    <xf numFmtId="0" fontId="0" fillId="0" borderId="0" xfId="28" applyFill="1">
      <alignment/>
      <protection/>
    </xf>
    <xf numFmtId="0" fontId="0" fillId="0" borderId="0" xfId="28" applyFill="1" applyAlignment="1">
      <alignment wrapText="1"/>
      <protection/>
    </xf>
    <xf numFmtId="164" fontId="5" fillId="0" borderId="1" xfId="28" applyNumberFormat="1" applyFont="1" applyFill="1" applyBorder="1" applyAlignment="1">
      <alignment horizontal="center" vertical="center"/>
      <protection/>
    </xf>
    <xf numFmtId="165" fontId="5" fillId="0" borderId="1" xfId="28" applyNumberFormat="1" applyFont="1" applyFill="1" applyBorder="1" applyAlignment="1">
      <alignment horizontal="center" vertical="center"/>
      <protection/>
    </xf>
    <xf numFmtId="165" fontId="6" fillId="0" borderId="1" xfId="28" applyNumberFormat="1" applyFont="1" applyFill="1" applyBorder="1" applyAlignment="1">
      <alignment horizontal="center" vertical="center"/>
      <protection/>
    </xf>
    <xf numFmtId="0" fontId="6" fillId="0" borderId="1" xfId="28" applyFont="1" applyFill="1" applyBorder="1" applyAlignment="1">
      <alignment horizontal="center" vertical="center"/>
      <protection/>
    </xf>
    <xf numFmtId="0" fontId="0" fillId="0" borderId="0" xfId="0" applyFill="1"/>
    <xf numFmtId="164" fontId="5" fillId="0" borderId="2" xfId="28" applyNumberFormat="1" applyFont="1" applyFill="1" applyBorder="1" applyAlignment="1">
      <alignment horizontal="center" vertical="center"/>
      <protection/>
    </xf>
    <xf numFmtId="0" fontId="5" fillId="0" borderId="2" xfId="28" applyNumberFormat="1" applyFont="1" applyFill="1" applyBorder="1" applyAlignment="1">
      <alignment horizontal="center" vertical="center"/>
      <protection/>
    </xf>
    <xf numFmtId="0" fontId="5" fillId="0" borderId="2" xfId="28" applyFont="1" applyFill="1" applyBorder="1" applyAlignment="1">
      <alignment horizontal="center" vertical="center"/>
      <protection/>
    </xf>
    <xf numFmtId="0" fontId="6" fillId="0" borderId="1" xfId="24" applyFont="1" applyFill="1" applyBorder="1" applyAlignment="1" applyProtection="1">
      <alignment horizontal="left" vertical="center" wrapText="1"/>
      <protection locked="0"/>
    </xf>
    <xf numFmtId="0" fontId="6" fillId="0" borderId="1" xfId="29" applyFont="1" applyFill="1" applyBorder="1" applyAlignment="1">
      <alignment horizontal="left" vertical="center" wrapText="1"/>
      <protection/>
    </xf>
    <xf numFmtId="0" fontId="6" fillId="0" borderId="1" xfId="53" applyFont="1" applyFill="1" applyBorder="1" applyAlignment="1">
      <alignment horizontal="left" vertical="center" wrapText="1"/>
      <protection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22" applyFill="1">
      <alignment/>
      <protection/>
    </xf>
    <xf numFmtId="0" fontId="6" fillId="0" borderId="1" xfId="23" applyFont="1" applyFill="1" applyBorder="1" applyAlignment="1">
      <alignment horizontal="left" vertical="center" wrapText="1"/>
      <protection/>
    </xf>
    <xf numFmtId="49" fontId="20" fillId="0" borderId="1" xfId="0" applyNumberFormat="1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left" vertical="center" wrapText="1"/>
      <protection/>
    </xf>
    <xf numFmtId="0" fontId="17" fillId="0" borderId="1" xfId="29" applyFont="1" applyFill="1" applyBorder="1" applyAlignment="1">
      <alignment horizontal="left" vertical="center" wrapText="1"/>
      <protection/>
    </xf>
    <xf numFmtId="0" fontId="12" fillId="0" borderId="1" xfId="32" applyFont="1" applyFill="1" applyBorder="1" applyAlignment="1">
      <alignment horizontal="center" vertical="center"/>
      <protection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0" fontId="9" fillId="0" borderId="4" xfId="28" applyFont="1" applyBorder="1" applyAlignment="1">
      <alignment horizontal="center" vertical="center" textRotation="90"/>
      <protection/>
    </xf>
    <xf numFmtId="164" fontId="5" fillId="0" borderId="1" xfId="22" applyNumberFormat="1" applyFont="1" applyFill="1" applyBorder="1" applyAlignment="1">
      <alignment horizontal="center" vertical="center"/>
      <protection/>
    </xf>
    <xf numFmtId="1" fontId="5" fillId="0" borderId="1" xfId="22" applyNumberFormat="1" applyFont="1" applyFill="1" applyBorder="1" applyAlignment="1">
      <alignment horizontal="center" vertical="center"/>
      <protection/>
    </xf>
    <xf numFmtId="0" fontId="22" fillId="0" borderId="1" xfId="28" applyFont="1" applyBorder="1" applyAlignment="1">
      <alignment horizontal="center" vertical="center" wrapText="1"/>
      <protection/>
    </xf>
    <xf numFmtId="0" fontId="22" fillId="0" borderId="1" xfId="28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5" fillId="0" borderId="1" xfId="3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5" fillId="0" borderId="1" xfId="57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1" xfId="55" applyFont="1" applyFill="1" applyBorder="1" applyAlignment="1" applyProtection="1">
      <alignment horizontal="left" vertical="center" wrapText="1"/>
      <protection hidden="1"/>
    </xf>
    <xf numFmtId="0" fontId="10" fillId="0" borderId="0" xfId="28" applyFont="1" applyFill="1" applyAlignment="1">
      <alignment/>
      <protection/>
    </xf>
    <xf numFmtId="0" fontId="5" fillId="0" borderId="0" xfId="2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/>
    <xf numFmtId="0" fontId="0" fillId="0" borderId="0" xfId="0" applyFill="1" applyAlignment="1">
      <alignment/>
    </xf>
    <xf numFmtId="0" fontId="5" fillId="0" borderId="5" xfId="32" applyFont="1" applyFill="1" applyBorder="1" applyAlignment="1">
      <alignment horizontal="center" vertical="center"/>
      <protection/>
    </xf>
    <xf numFmtId="0" fontId="7" fillId="0" borderId="6" xfId="32" applyFont="1" applyFill="1" applyBorder="1" applyAlignment="1">
      <alignment vertical="center"/>
      <protection/>
    </xf>
    <xf numFmtId="0" fontId="7" fillId="0" borderId="7" xfId="32" applyFont="1" applyFill="1" applyBorder="1" applyAlignment="1">
      <alignment vertical="center"/>
      <protection/>
    </xf>
    <xf numFmtId="0" fontId="5" fillId="0" borderId="0" xfId="3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5" fillId="0" borderId="0" xfId="28" applyNumberFormat="1" applyFont="1" applyFill="1" applyBorder="1" applyAlignment="1">
      <alignment horizontal="center" vertical="center"/>
      <protection/>
    </xf>
    <xf numFmtId="165" fontId="5" fillId="0" borderId="0" xfId="28" applyNumberFormat="1" applyFont="1" applyFill="1" applyBorder="1" applyAlignment="1">
      <alignment horizontal="center" vertical="center"/>
      <protection/>
    </xf>
    <xf numFmtId="0" fontId="5" fillId="0" borderId="0" xfId="28" applyNumberFormat="1" applyFont="1" applyFill="1" applyBorder="1" applyAlignment="1">
      <alignment horizontal="center" vertical="center"/>
      <protection/>
    </xf>
    <xf numFmtId="165" fontId="6" fillId="0" borderId="0" xfId="28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24" applyFont="1" applyFill="1" applyBorder="1" applyAlignment="1">
      <alignment horizontal="left" vertical="center" wrapText="1"/>
      <protection/>
    </xf>
    <xf numFmtId="0" fontId="19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5" fillId="0" borderId="1" xfId="44" applyNumberFormat="1" applyFont="1" applyFill="1" applyBorder="1" applyAlignment="1">
      <alignment horizontal="center" vertical="center" wrapText="1"/>
      <protection/>
    </xf>
    <xf numFmtId="0" fontId="21" fillId="0" borderId="1" xfId="24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vertical="center" wrapText="1"/>
    </xf>
    <xf numFmtId="0" fontId="5" fillId="0" borderId="8" xfId="32" applyFont="1" applyFill="1" applyBorder="1" applyAlignment="1">
      <alignment horizontal="center" vertical="center"/>
      <protection/>
    </xf>
    <xf numFmtId="165" fontId="5" fillId="0" borderId="9" xfId="28" applyNumberFormat="1" applyFont="1" applyFill="1" applyBorder="1" applyAlignment="1">
      <alignment horizontal="center" vertical="center"/>
      <protection/>
    </xf>
    <xf numFmtId="0" fontId="5" fillId="0" borderId="9" xfId="28" applyNumberFormat="1" applyFont="1" applyFill="1" applyBorder="1" applyAlignment="1">
      <alignment horizontal="center" vertical="center"/>
      <protection/>
    </xf>
    <xf numFmtId="165" fontId="6" fillId="0" borderId="9" xfId="28" applyNumberFormat="1" applyFont="1" applyFill="1" applyBorder="1" applyAlignment="1">
      <alignment horizontal="center" vertical="center"/>
      <protection/>
    </xf>
    <xf numFmtId="164" fontId="5" fillId="0" borderId="9" xfId="28" applyNumberFormat="1" applyFont="1" applyFill="1" applyBorder="1" applyAlignment="1">
      <alignment horizontal="center" vertical="center"/>
      <protection/>
    </xf>
    <xf numFmtId="0" fontId="5" fillId="0" borderId="9" xfId="28" applyFont="1" applyFill="1" applyBorder="1" applyAlignment="1">
      <alignment horizontal="center" vertical="center"/>
      <protection/>
    </xf>
    <xf numFmtId="0" fontId="6" fillId="0" borderId="9" xfId="28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left" vertical="center" wrapText="1"/>
    </xf>
    <xf numFmtId="49" fontId="20" fillId="0" borderId="1" xfId="171" applyNumberFormat="1" applyFont="1" applyFill="1" applyBorder="1" applyAlignment="1">
      <alignment horizontal="center" vertical="center"/>
      <protection/>
    </xf>
    <xf numFmtId="0" fontId="19" fillId="0" borderId="1" xfId="171" applyFont="1" applyFill="1" applyBorder="1" applyAlignment="1">
      <alignment horizontal="center" vertical="center"/>
      <protection/>
    </xf>
    <xf numFmtId="49" fontId="20" fillId="0" borderId="1" xfId="191" applyNumberFormat="1" applyFont="1" applyFill="1" applyBorder="1" applyAlignment="1">
      <alignment horizontal="center" vertical="center"/>
      <protection/>
    </xf>
    <xf numFmtId="0" fontId="20" fillId="0" borderId="1" xfId="191" applyFont="1" applyFill="1" applyBorder="1" applyAlignment="1">
      <alignment horizontal="center" vertical="center"/>
      <protection/>
    </xf>
    <xf numFmtId="49" fontId="20" fillId="0" borderId="1" xfId="23" applyNumberFormat="1" applyFont="1" applyFill="1" applyBorder="1" applyAlignment="1">
      <alignment horizontal="center" vertical="center"/>
      <protection/>
    </xf>
    <xf numFmtId="0" fontId="20" fillId="0" borderId="1" xfId="2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5" fillId="0" borderId="1" xfId="28" applyNumberFormat="1" applyFont="1" applyFill="1" applyBorder="1" applyAlignment="1">
      <alignment horizontal="center" vertical="center"/>
      <protection/>
    </xf>
    <xf numFmtId="164" fontId="5" fillId="0" borderId="10" xfId="28" applyNumberFormat="1" applyFont="1" applyFill="1" applyBorder="1" applyAlignment="1">
      <alignment horizontal="center" vertical="center"/>
      <protection/>
    </xf>
    <xf numFmtId="165" fontId="5" fillId="0" borderId="10" xfId="28" applyNumberFormat="1" applyFont="1" applyFill="1" applyBorder="1" applyAlignment="1">
      <alignment horizontal="center" vertical="center"/>
      <protection/>
    </xf>
    <xf numFmtId="0" fontId="5" fillId="0" borderId="10" xfId="28" applyFont="1" applyFill="1" applyBorder="1" applyAlignment="1">
      <alignment horizontal="center" vertical="center"/>
      <protection/>
    </xf>
    <xf numFmtId="165" fontId="6" fillId="0" borderId="10" xfId="28" applyNumberFormat="1" applyFont="1" applyFill="1" applyBorder="1" applyAlignment="1">
      <alignment horizontal="center" vertical="center"/>
      <protection/>
    </xf>
    <xf numFmtId="0" fontId="6" fillId="0" borderId="10" xfId="28" applyFont="1" applyFill="1" applyBorder="1" applyAlignment="1">
      <alignment horizontal="center" vertical="center"/>
      <protection/>
    </xf>
    <xf numFmtId="0" fontId="24" fillId="0" borderId="6" xfId="32" applyFont="1" applyFill="1" applyBorder="1" applyAlignment="1">
      <alignment vertical="center"/>
      <protection/>
    </xf>
    <xf numFmtId="0" fontId="24" fillId="0" borderId="7" xfId="32" applyFont="1" applyFill="1" applyBorder="1" applyAlignment="1">
      <alignment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  <protection/>
    </xf>
    <xf numFmtId="49" fontId="11" fillId="0" borderId="1" xfId="23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49" fontId="20" fillId="0" borderId="1" xfId="41" applyNumberFormat="1" applyFont="1" applyFill="1" applyBorder="1" applyAlignment="1">
      <alignment horizontal="center" vertical="center"/>
      <protection/>
    </xf>
    <xf numFmtId="0" fontId="20" fillId="0" borderId="1" xfId="41" applyFont="1" applyFill="1" applyBorder="1" applyAlignment="1">
      <alignment horizontal="center" vertical="center"/>
      <protection/>
    </xf>
    <xf numFmtId="0" fontId="19" fillId="0" borderId="1" xfId="41" applyFont="1" applyFill="1" applyBorder="1" applyAlignment="1">
      <alignment horizontal="center" vertical="center"/>
      <protection/>
    </xf>
    <xf numFmtId="0" fontId="6" fillId="0" borderId="1" xfId="194" applyFont="1" applyFill="1" applyBorder="1" applyAlignment="1" applyProtection="1">
      <alignment vertical="center" wrapText="1"/>
      <protection locked="0"/>
    </xf>
    <xf numFmtId="0" fontId="6" fillId="0" borderId="1" xfId="54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38" applyNumberFormat="1" applyFont="1" applyFill="1" applyBorder="1" applyAlignment="1">
      <alignment horizontal="left" vertical="center" wrapText="1"/>
      <protection/>
    </xf>
    <xf numFmtId="0" fontId="6" fillId="0" borderId="1" xfId="23" applyFont="1" applyFill="1" applyBorder="1" applyAlignment="1">
      <alignment horizontal="left" vertical="center"/>
      <protection/>
    </xf>
    <xf numFmtId="0" fontId="6" fillId="0" borderId="1" xfId="30" applyFont="1" applyFill="1" applyBorder="1" applyAlignment="1">
      <alignment horizontal="left" vertical="center" wrapText="1"/>
      <protection/>
    </xf>
    <xf numFmtId="0" fontId="7" fillId="0" borderId="6" xfId="32" applyFont="1" applyFill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>
      <alignment horizontal="center" vertical="center"/>
      <protection/>
    </xf>
    <xf numFmtId="0" fontId="26" fillId="0" borderId="0" xfId="22" applyFont="1" applyAlignment="1">
      <alignment vertical="center"/>
      <protection/>
    </xf>
    <xf numFmtId="0" fontId="10" fillId="0" borderId="0" xfId="22" applyFont="1" applyAlignment="1">
      <alignment/>
      <protection/>
    </xf>
    <xf numFmtId="0" fontId="9" fillId="0" borderId="0" xfId="22" applyFont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2" fillId="0" borderId="0" xfId="22" applyFont="1" applyAlignment="1">
      <alignment vertical="top"/>
      <protection/>
    </xf>
    <xf numFmtId="164" fontId="6" fillId="0" borderId="1" xfId="22" applyNumberFormat="1" applyFont="1" applyBorder="1" applyAlignment="1">
      <alignment horizontal="center" vertical="center"/>
      <protection/>
    </xf>
    <xf numFmtId="165" fontId="6" fillId="0" borderId="1" xfId="28" applyNumberFormat="1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 textRotation="90"/>
      <protection/>
    </xf>
    <xf numFmtId="0" fontId="7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top"/>
      <protection/>
    </xf>
    <xf numFmtId="0" fontId="10" fillId="0" borderId="0" xfId="22" applyFont="1" applyFill="1" applyBorder="1" applyAlignment="1">
      <alignment horizontal="left" vertical="top"/>
      <protection/>
    </xf>
    <xf numFmtId="0" fontId="10" fillId="0" borderId="0" xfId="22" applyFont="1" applyAlignment="1">
      <alignment horizontal="left" vertical="top"/>
      <protection/>
    </xf>
    <xf numFmtId="2" fontId="2" fillId="0" borderId="0" xfId="22" applyNumberFormat="1" applyFont="1" applyAlignment="1">
      <alignment vertical="top"/>
      <protection/>
    </xf>
    <xf numFmtId="0" fontId="8" fillId="0" borderId="0" xfId="22" applyFont="1" applyBorder="1" applyAlignment="1">
      <alignment horizontal="center"/>
      <protection/>
    </xf>
    <xf numFmtId="0" fontId="10" fillId="0" borderId="0" xfId="22" applyFont="1" applyFill="1" applyBorder="1" applyAlignment="1">
      <alignment horizontal="left"/>
      <protection/>
    </xf>
    <xf numFmtId="0" fontId="10" fillId="0" borderId="0" xfId="22" applyFont="1" applyAlignment="1">
      <alignment horizontal="left"/>
      <protection/>
    </xf>
    <xf numFmtId="0" fontId="2" fillId="0" borderId="0" xfId="22" applyFont="1" applyAlignment="1">
      <alignment/>
      <protection/>
    </xf>
    <xf numFmtId="2" fontId="2" fillId="0" borderId="0" xfId="22" applyNumberFormat="1" applyFont="1" applyAlignment="1">
      <alignment/>
      <protection/>
    </xf>
    <xf numFmtId="0" fontId="8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2" fontId="2" fillId="0" borderId="0" xfId="22" applyNumberFormat="1" applyFont="1" applyAlignment="1">
      <alignment vertical="center"/>
      <protection/>
    </xf>
    <xf numFmtId="0" fontId="2" fillId="0" borderId="0" xfId="22" applyFont="1" applyBorder="1" applyAlignment="1">
      <alignment horizontal="right" vertical="center"/>
      <protection/>
    </xf>
    <xf numFmtId="0" fontId="2" fillId="0" borderId="0" xfId="22" applyFont="1" applyAlignment="1">
      <alignment horizontal="right" vertical="center"/>
      <protection/>
    </xf>
    <xf numFmtId="2" fontId="2" fillId="0" borderId="0" xfId="22" applyNumberFormat="1" applyFont="1" applyAlignment="1">
      <alignment horizontal="right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vertical="center"/>
      <protection/>
    </xf>
    <xf numFmtId="2" fontId="2" fillId="0" borderId="0" xfId="22" applyNumberFormat="1" applyFont="1" applyBorder="1" applyAlignment="1">
      <alignment horizontal="right" vertical="center"/>
      <protection/>
    </xf>
    <xf numFmtId="1" fontId="2" fillId="0" borderId="0" xfId="22" applyNumberFormat="1" applyFont="1" applyBorder="1" applyAlignment="1">
      <alignment horizontal="right" vertical="center"/>
      <protection/>
    </xf>
    <xf numFmtId="0" fontId="28" fillId="0" borderId="0" xfId="22" applyFont="1" applyAlignment="1">
      <alignment horizontal="center" vertical="center"/>
      <protection/>
    </xf>
    <xf numFmtId="1" fontId="2" fillId="0" borderId="0" xfId="22" applyNumberFormat="1" applyFont="1" applyAlignment="1">
      <alignment horizontal="right" vertical="center"/>
      <protection/>
    </xf>
    <xf numFmtId="0" fontId="19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6" fillId="0" borderId="10" xfId="190" applyFont="1" applyFill="1" applyBorder="1" applyAlignment="1" applyProtection="1">
      <alignment vertical="center" wrapText="1"/>
      <protection locked="0"/>
    </xf>
    <xf numFmtId="0" fontId="6" fillId="0" borderId="10" xfId="57" applyFont="1" applyFill="1" applyBorder="1" applyAlignment="1">
      <alignment horizontal="left" vertical="center" wrapText="1"/>
      <protection/>
    </xf>
    <xf numFmtId="165" fontId="29" fillId="0" borderId="1" xfId="28" applyNumberFormat="1" applyFont="1" applyFill="1" applyBorder="1" applyAlignment="1">
      <alignment horizontal="center" vertical="center"/>
      <protection/>
    </xf>
    <xf numFmtId="0" fontId="27" fillId="0" borderId="0" xfId="22" applyFont="1" applyFill="1" applyAlignment="1">
      <alignment/>
      <protection/>
    </xf>
    <xf numFmtId="0" fontId="27" fillId="0" borderId="0" xfId="22" applyFont="1" applyFill="1" applyAlignment="1">
      <alignment horizontal="center"/>
      <protection/>
    </xf>
    <xf numFmtId="0" fontId="9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Alignment="1">
      <alignment vertical="top"/>
      <protection/>
    </xf>
    <xf numFmtId="0" fontId="10" fillId="0" borderId="0" xfId="22" applyFont="1" applyFill="1" applyAlignment="1">
      <alignment horizontal="left" vertical="top"/>
      <protection/>
    </xf>
    <xf numFmtId="0" fontId="10" fillId="0" borderId="0" xfId="22" applyFont="1" applyFill="1" applyAlignment="1">
      <alignment/>
      <protection/>
    </xf>
    <xf numFmtId="0" fontId="10" fillId="0" borderId="0" xfId="22" applyFont="1" applyFill="1" applyAlignment="1">
      <alignment horizontal="left"/>
      <protection/>
    </xf>
    <xf numFmtId="0" fontId="5" fillId="0" borderId="0" xfId="22" applyFont="1" applyFill="1" applyBorder="1" applyAlignment="1">
      <alignment vertical="center"/>
      <protection/>
    </xf>
    <xf numFmtId="1" fontId="5" fillId="0" borderId="0" xfId="22" applyNumberFormat="1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2" fillId="0" borderId="0" xfId="22" applyFont="1" applyFill="1" applyBorder="1" applyAlignment="1">
      <alignment horizontal="right" vertical="center"/>
      <protection/>
    </xf>
    <xf numFmtId="1" fontId="2" fillId="0" borderId="0" xfId="22" applyNumberFormat="1" applyFont="1" applyFill="1" applyBorder="1" applyAlignment="1">
      <alignment horizontal="left" vertical="center"/>
      <protection/>
    </xf>
    <xf numFmtId="0" fontId="2" fillId="0" borderId="0" xfId="22" applyFont="1" applyFill="1" applyBorder="1" applyAlignment="1">
      <alignment vertical="center"/>
      <protection/>
    </xf>
    <xf numFmtId="0" fontId="2" fillId="0" borderId="0" xfId="22" applyFont="1" applyFill="1" applyBorder="1" applyAlignment="1">
      <alignment horizontal="center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center" vertical="center"/>
      <protection/>
    </xf>
    <xf numFmtId="0" fontId="6" fillId="0" borderId="6" xfId="28" applyFont="1" applyFill="1" applyBorder="1" applyAlignment="1">
      <alignment horizontal="center" vertical="center"/>
      <protection/>
    </xf>
    <xf numFmtId="0" fontId="6" fillId="0" borderId="2" xfId="28" applyFont="1" applyFill="1" applyBorder="1" applyAlignment="1">
      <alignment horizontal="center" vertical="center"/>
      <protection/>
    </xf>
    <xf numFmtId="0" fontId="24" fillId="0" borderId="0" xfId="32" applyFont="1" applyFill="1" applyBorder="1" applyAlignment="1">
      <alignment vertical="center"/>
      <protection/>
    </xf>
    <xf numFmtId="0" fontId="7" fillId="0" borderId="1" xfId="32" applyFont="1" applyFill="1" applyBorder="1" applyAlignment="1">
      <alignment vertical="center"/>
      <protection/>
    </xf>
    <xf numFmtId="1" fontId="6" fillId="0" borderId="1" xfId="22" applyNumberFormat="1" applyFont="1" applyBorder="1" applyAlignment="1">
      <alignment horizontal="center" vertical="center"/>
      <protection/>
    </xf>
    <xf numFmtId="0" fontId="10" fillId="0" borderId="1" xfId="50" applyFont="1" applyFill="1" applyBorder="1" applyAlignment="1" applyProtection="1">
      <alignment horizontal="center" vertical="center" textRotation="90" wrapText="1"/>
      <protection locked="0"/>
    </xf>
    <xf numFmtId="0" fontId="7" fillId="0" borderId="0" xfId="22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22" applyFont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8" applyFont="1" applyFill="1" applyBorder="1" applyAlignment="1">
      <alignment horizontal="center" vertical="center" textRotation="90" wrapText="1"/>
      <protection/>
    </xf>
    <xf numFmtId="0" fontId="10" fillId="0" borderId="12" xfId="28" applyFont="1" applyFill="1" applyBorder="1" applyAlignment="1">
      <alignment horizontal="center" vertical="center" textRotation="90" wrapText="1"/>
      <protection/>
    </xf>
    <xf numFmtId="0" fontId="10" fillId="0" borderId="13" xfId="28" applyFont="1" applyBorder="1" applyAlignment="1">
      <alignment horizontal="center" vertical="center" textRotation="90" wrapText="1"/>
      <protection/>
    </xf>
    <xf numFmtId="0" fontId="10" fillId="0" borderId="14" xfId="28" applyFont="1" applyBorder="1" applyAlignment="1">
      <alignment horizontal="center" vertical="center" textRotation="90" wrapText="1"/>
      <protection/>
    </xf>
    <xf numFmtId="0" fontId="9" fillId="0" borderId="9" xfId="0" applyFont="1" applyFill="1" applyBorder="1" applyAlignment="1">
      <alignment/>
    </xf>
    <xf numFmtId="0" fontId="10" fillId="0" borderId="1" xfId="22" applyFont="1" applyFill="1" applyBorder="1" applyAlignment="1">
      <alignment horizontal="center" vertical="center" textRotation="90" wrapText="1"/>
      <protection/>
    </xf>
    <xf numFmtId="0" fontId="10" fillId="0" borderId="10" xfId="22" applyFont="1" applyFill="1" applyBorder="1" applyAlignment="1">
      <alignment horizontal="center" vertical="center" wrapText="1"/>
      <protection/>
    </xf>
    <xf numFmtId="0" fontId="16" fillId="0" borderId="1" xfId="22" applyFont="1" applyBorder="1" applyAlignment="1">
      <alignment horizontal="center" vertical="center" textRotation="90" wrapText="1"/>
      <protection/>
    </xf>
    <xf numFmtId="0" fontId="10" fillId="0" borderId="13" xfId="28" applyFont="1" applyBorder="1" applyAlignment="1">
      <alignment horizontal="center" vertical="center" wrapText="1"/>
      <protection/>
    </xf>
    <xf numFmtId="0" fontId="10" fillId="0" borderId="15" xfId="28" applyFont="1" applyBorder="1" applyAlignment="1">
      <alignment horizontal="center" vertical="center" wrapText="1"/>
      <protection/>
    </xf>
    <xf numFmtId="0" fontId="10" fillId="0" borderId="11" xfId="28" applyFont="1" applyFill="1" applyBorder="1" applyAlignment="1">
      <alignment horizontal="center" vertical="center" wrapText="1"/>
      <protection/>
    </xf>
    <xf numFmtId="0" fontId="10" fillId="0" borderId="16" xfId="28" applyFont="1" applyFill="1" applyBorder="1" applyAlignment="1">
      <alignment horizontal="center" vertical="center" wrapText="1"/>
      <protection/>
    </xf>
    <xf numFmtId="0" fontId="10" fillId="0" borderId="17" xfId="28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18" xfId="28" applyFont="1" applyFill="1" applyBorder="1" applyAlignment="1">
      <alignment horizontal="center" vertical="center" wrapText="1"/>
      <protection/>
    </xf>
    <xf numFmtId="0" fontId="10" fillId="0" borderId="19" xfId="28" applyFont="1" applyFill="1" applyBorder="1" applyAlignment="1">
      <alignment horizontal="center" vertical="center" wrapText="1"/>
      <protection/>
    </xf>
    <xf numFmtId="0" fontId="16" fillId="0" borderId="10" xfId="22" applyFont="1" applyBorder="1" applyAlignment="1">
      <alignment horizontal="center" vertical="center" textRotation="90" wrapText="1"/>
      <protection/>
    </xf>
    <xf numFmtId="0" fontId="16" fillId="0" borderId="2" xfId="22" applyFont="1" applyBorder="1" applyAlignment="1">
      <alignment horizontal="center" vertical="center" textRotation="90" wrapText="1"/>
      <protection/>
    </xf>
    <xf numFmtId="0" fontId="10" fillId="0" borderId="20" xfId="28" applyFont="1" applyBorder="1" applyAlignment="1">
      <alignment horizontal="right"/>
      <protection/>
    </xf>
    <xf numFmtId="0" fontId="10" fillId="0" borderId="1" xfId="28" applyFont="1" applyBorder="1" applyAlignment="1">
      <alignment horizontal="center" vertical="center" textRotation="90" wrapText="1"/>
      <protection/>
    </xf>
    <xf numFmtId="0" fontId="10" fillId="0" borderId="1" xfId="28" applyFont="1" applyFill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28" applyFont="1" applyBorder="1" applyAlignment="1">
      <alignment horizontal="center" vertical="center"/>
      <protection/>
    </xf>
    <xf numFmtId="0" fontId="23" fillId="0" borderId="0" xfId="28" applyFont="1" applyBorder="1" applyAlignment="1">
      <alignment horizontal="center" vertical="center"/>
      <protection/>
    </xf>
    <xf numFmtId="0" fontId="24" fillId="0" borderId="0" xfId="22" applyFont="1" applyAlignment="1">
      <alignment horizontal="center" vertical="center"/>
      <protection/>
    </xf>
    <xf numFmtId="0" fontId="7" fillId="0" borderId="1" xfId="32" applyFont="1" applyFill="1" applyBorder="1" applyAlignment="1">
      <alignment horizontal="center" vertical="center"/>
      <protection/>
    </xf>
    <xf numFmtId="0" fontId="10" fillId="0" borderId="1" xfId="28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/>
    </xf>
    <xf numFmtId="0" fontId="24" fillId="0" borderId="1" xfId="32" applyFont="1" applyFill="1" applyBorder="1" applyAlignment="1">
      <alignment horizontal="center" vertical="center"/>
      <protection/>
    </xf>
    <xf numFmtId="0" fontId="24" fillId="0" borderId="0" xfId="32" applyFont="1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/>
      <protection/>
    </xf>
    <xf numFmtId="0" fontId="10" fillId="0" borderId="1" xfId="22" applyFont="1" applyBorder="1" applyAlignment="1">
      <alignment horizontal="center" vertical="center" wrapText="1"/>
      <protection/>
    </xf>
    <xf numFmtId="0" fontId="24" fillId="0" borderId="0" xfId="28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 textRotation="90" wrapText="1"/>
      <protection/>
    </xf>
    <xf numFmtId="0" fontId="9" fillId="0" borderId="1" xfId="22" applyFont="1" applyBorder="1">
      <alignment/>
      <protection/>
    </xf>
    <xf numFmtId="164" fontId="5" fillId="0" borderId="4" xfId="22" applyNumberFormat="1" applyFont="1" applyFill="1" applyBorder="1" applyAlignment="1">
      <alignment horizontal="center" vertical="center"/>
      <protection/>
    </xf>
    <xf numFmtId="164" fontId="5" fillId="0" borderId="21" xfId="22" applyNumberFormat="1" applyFont="1" applyFill="1" applyBorder="1" applyAlignment="1">
      <alignment horizontal="center" vertical="center"/>
      <protection/>
    </xf>
    <xf numFmtId="164" fontId="5" fillId="0" borderId="6" xfId="22" applyNumberFormat="1" applyFont="1" applyFill="1" applyBorder="1" applyAlignment="1">
      <alignment horizontal="center" vertical="center"/>
      <protection/>
    </xf>
    <xf numFmtId="0" fontId="9" fillId="0" borderId="0" xfId="22" applyFont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20" xfId="22" applyFont="1" applyBorder="1" applyAlignment="1">
      <alignment horizontal="right"/>
      <protection/>
    </xf>
  </cellXfs>
  <cellStyles count="1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 2" xfId="21"/>
    <cellStyle name="Обычный 2 2" xfId="22"/>
    <cellStyle name="Обычный 2 2 2" xfId="23"/>
    <cellStyle name="Обычный 2 2 3" xfId="24"/>
    <cellStyle name="Обычный 2 2 6" xfId="25"/>
    <cellStyle name="Обычный 2 3 2" xfId="26"/>
    <cellStyle name="Обычный 2_Выездка ноябрь 2010 г." xfId="27"/>
    <cellStyle name="Обычный 3" xfId="28"/>
    <cellStyle name="Обычный 3 2" xfId="29"/>
    <cellStyle name="Обычный 3 2 2" xfId="30"/>
    <cellStyle name="Обычный 3 3 2" xfId="31"/>
    <cellStyle name="Обычный 4" xfId="32"/>
    <cellStyle name="Обычный 4 2" xfId="33"/>
    <cellStyle name="Обычный 4 2 2" xfId="34"/>
    <cellStyle name="Обычный 5" xfId="35"/>
    <cellStyle name="Обычный 6" xfId="36"/>
    <cellStyle name="Обычный 6 2" xfId="37"/>
    <cellStyle name="Обычный 6 3" xfId="38"/>
    <cellStyle name="Обычный 6 3 2" xfId="39"/>
    <cellStyle name="Обычный 6 4" xfId="40"/>
    <cellStyle name="Обычный 7" xfId="41"/>
    <cellStyle name="Обычный 8 2" xfId="42"/>
    <cellStyle name="Обычный 9" xfId="43"/>
    <cellStyle name="Обычный_Выездка ноябрь 2010 г. 2 2 2" xfId="44"/>
    <cellStyle name="Обычный_Выездка ноябрь 2010 г. 2 2 2 2 2" xfId="45"/>
    <cellStyle name="Обычный_Детские выездка.xls5" xfId="46"/>
    <cellStyle name="Обычный_конкур f 2" xfId="47"/>
    <cellStyle name="Обычный_конкур1" xfId="48"/>
    <cellStyle name="Обычный_конкур1 2" xfId="49"/>
    <cellStyle name="Обычный_Лист Microsoft Excel" xfId="50"/>
    <cellStyle name="Обычный_Лист1 2 2 2" xfId="51"/>
    <cellStyle name="Обычный_Нижний-10" xfId="52"/>
    <cellStyle name="Обычный_Россия (В) юниоры" xfId="53"/>
    <cellStyle name="Обычный_Россия (В) юниоры 3" xfId="54"/>
    <cellStyle name="Обычный_Тех.рез.езда молод.лош." xfId="55"/>
    <cellStyle name="Обычный_ЧМ выездка" xfId="56"/>
    <cellStyle name="Обычный_Лист1 2" xfId="57"/>
    <cellStyle name="Обычный 3 4" xfId="58"/>
    <cellStyle name="Обычный 10" xfId="59"/>
    <cellStyle name="Обычный 2 2 10" xfId="60"/>
    <cellStyle name="Обычный 2 2 4" xfId="61"/>
    <cellStyle name="Обычный 2 2 5" xfId="62"/>
    <cellStyle name="Обычный 2 2 7" xfId="63"/>
    <cellStyle name="Обычный 2 2 8" xfId="64"/>
    <cellStyle name="Обычный 2 2 9" xfId="65"/>
    <cellStyle name="Обычный 2 3" xfId="66"/>
    <cellStyle name="Обычный 2 4" xfId="67"/>
    <cellStyle name="Обычный 2 4 2" xfId="68"/>
    <cellStyle name="Обычный 2 4 3" xfId="69"/>
    <cellStyle name="Обычный 2 4 4" xfId="70"/>
    <cellStyle name="Обычный 2 4 5" xfId="71"/>
    <cellStyle name="Обычный 2 4 6" xfId="72"/>
    <cellStyle name="Обычный 2 5" xfId="73"/>
    <cellStyle name="Обычный 2 6" xfId="74"/>
    <cellStyle name="Обычный 2 7" xfId="75"/>
    <cellStyle name="Обычный 2 8" xfId="76"/>
    <cellStyle name="Обычный 3 2 2 2" xfId="77"/>
    <cellStyle name="Обычный 3 2 2 3" xfId="78"/>
    <cellStyle name="Обычный 3 2 2 4" xfId="79"/>
    <cellStyle name="Обычный 3 2 2 5" xfId="80"/>
    <cellStyle name="Обычный 3 2 2 6" xfId="81"/>
    <cellStyle name="Обычный 3 2 2 7" xfId="82"/>
    <cellStyle name="Обычный 7 2" xfId="83"/>
    <cellStyle name="Обычный 7 3" xfId="84"/>
    <cellStyle name="Обычный 7 4" xfId="85"/>
    <cellStyle name="Обычный 7 5" xfId="86"/>
    <cellStyle name="Обычный 7 6" xfId="87"/>
    <cellStyle name="Обычный 8" xfId="88"/>
    <cellStyle name="Обычный 11" xfId="89"/>
    <cellStyle name="Обычный 10 2" xfId="90"/>
    <cellStyle name="Обычный 11 10" xfId="91"/>
    <cellStyle name="Обычный 2 9" xfId="92"/>
    <cellStyle name="Обычный 2 2 11" xfId="93"/>
    <cellStyle name="Обычный 2 4 7" xfId="94"/>
    <cellStyle name="Обычный 6 3 3" xfId="95"/>
    <cellStyle name="Обычный 8 2 2" xfId="96"/>
    <cellStyle name="то" xfId="97"/>
    <cellStyle name="Обычный 2 11" xfId="98"/>
    <cellStyle name="Excel_BuiltIn_Пояснение" xfId="99"/>
    <cellStyle name="Обычный 14" xfId="100"/>
    <cellStyle name="Обычный 15" xfId="101"/>
    <cellStyle name="Обычный 3 2 2 7 2" xfId="102"/>
    <cellStyle name="Обычный 7 3 2" xfId="103"/>
    <cellStyle name="Обычный 3 2 2 2 2" xfId="104"/>
    <cellStyle name="Обычный 3 2 10" xfId="105"/>
    <cellStyle name="Обычный 10 3" xfId="106"/>
    <cellStyle name="Обычный 2 5 2" xfId="107"/>
    <cellStyle name="Обычный 2 2 5 2" xfId="108"/>
    <cellStyle name="Обычный 2 2 5 2 2" xfId="109"/>
    <cellStyle name="Обычный 2 4 3 2" xfId="110"/>
    <cellStyle name="Обычный 2 4 3 2 2" xfId="111"/>
    <cellStyle name="Обычный 2 5 2 2" xfId="112"/>
    <cellStyle name="Обычный 3 2 2 3 2" xfId="113"/>
    <cellStyle name="Обычный 3 2 2 2 2 2" xfId="114"/>
    <cellStyle name="Обычный 3 2 2 3 2 2" xfId="115"/>
    <cellStyle name="Обычный 4 3" xfId="116"/>
    <cellStyle name="Обычный 4 2 3" xfId="117"/>
    <cellStyle name="Обычный 6 3 2 2" xfId="118"/>
    <cellStyle name="Обычный 7 3 2 2" xfId="119"/>
    <cellStyle name="то 2" xfId="120"/>
    <cellStyle name="Обычный 16" xfId="121"/>
    <cellStyle name="Обычный 10 4" xfId="122"/>
    <cellStyle name="Обычный 3 2 2 8" xfId="123"/>
    <cellStyle name="Обычный 7 7" xfId="124"/>
    <cellStyle name="то 3" xfId="125"/>
    <cellStyle name="Обычный 7 3 2 2 2" xfId="126"/>
    <cellStyle name="Обычный 3 2 2 2 2 2 2" xfId="127"/>
    <cellStyle name="Обычный 12" xfId="128"/>
    <cellStyle name="Обычный 10 5" xfId="129"/>
    <cellStyle name="Обычный 2 10" xfId="130"/>
    <cellStyle name="Обычный 2 2 12" xfId="131"/>
    <cellStyle name="Обычный 2 4 8" xfId="132"/>
    <cellStyle name="Обычный 6 3 4" xfId="133"/>
    <cellStyle name="Обычный 8 2 3" xfId="134"/>
    <cellStyle name="то 4" xfId="135"/>
    <cellStyle name="Обычный 14 2" xfId="136"/>
    <cellStyle name="Обычный 10 2 2" xfId="137"/>
    <cellStyle name="Обычный 15 2" xfId="138"/>
    <cellStyle name="Обычный 7 3 3" xfId="139"/>
    <cellStyle name="Обычный 6 3 3 2" xfId="140"/>
    <cellStyle name="Обычный 3 2 2 2 3" xfId="141"/>
    <cellStyle name="Обычный 10 3 2" xfId="142"/>
    <cellStyle name="Обычный 2 5 3" xfId="143"/>
    <cellStyle name="Обычный 2 2 5 3" xfId="144"/>
    <cellStyle name="Обычный 2 2 5 2 3" xfId="145"/>
    <cellStyle name="Обычный 2 4 3 3" xfId="146"/>
    <cellStyle name="Обычный 2 4 3 2 3" xfId="147"/>
    <cellStyle name="Обычный 2 5 2 3" xfId="148"/>
    <cellStyle name="Обычный 3 2 2 3 3" xfId="149"/>
    <cellStyle name="Обычный 3 2 2 2 2 3" xfId="150"/>
    <cellStyle name="Обычный 3 2 2 3 2 3" xfId="151"/>
    <cellStyle name="Обычный 6 3 2 3" xfId="152"/>
    <cellStyle name="Обычный 7 3 2 3" xfId="153"/>
    <cellStyle name="то 2 2" xfId="154"/>
    <cellStyle name="Обычный 16 2" xfId="155"/>
    <cellStyle name="Обычный 10 4 2" xfId="156"/>
    <cellStyle name="то 3 2" xfId="157"/>
    <cellStyle name="Обычный 7 3 2 2 3" xfId="158"/>
    <cellStyle name="Обычный 3 2 2 2 2 2 3" xfId="159"/>
    <cellStyle name="Обычный 2 10 2" xfId="160"/>
    <cellStyle name="Обычный 2 2 12 2" xfId="161"/>
    <cellStyle name="Обычный 4 4" xfId="162"/>
    <cellStyle name="Обычный 4 2 4" xfId="163"/>
    <cellStyle name="Обычный 2 2 5 3 2" xfId="164"/>
    <cellStyle name="Обычный 2 4 8 2" xfId="165"/>
    <cellStyle name="Обычный 2 4 3 3 2" xfId="166"/>
    <cellStyle name="Обычный 2 5 3 2" xfId="167"/>
    <cellStyle name="Обычный 3 2 2 2 3 2" xfId="168"/>
    <cellStyle name="Обычный 3 2 2 3 3 2" xfId="169"/>
    <cellStyle name="Обычный 7 3 3 2" xfId="170"/>
    <cellStyle name="Обычный 11 2" xfId="171"/>
    <cellStyle name="Обычный 8 2 2 2" xfId="172"/>
    <cellStyle name="то 4 2" xfId="173"/>
    <cellStyle name="Обычный 7 3 2 3 2" xfId="174"/>
    <cellStyle name="Обычный 3 2 2 2 2 3 2" xfId="175"/>
    <cellStyle name="Обычный 2 5 2 2 2" xfId="176"/>
    <cellStyle name="Обычный 2 2 5 2 2 2" xfId="177"/>
    <cellStyle name="Обычный 2 2 5 2 2 2 2" xfId="178"/>
    <cellStyle name="Обычный 2 4 3 2 2 2" xfId="179"/>
    <cellStyle name="Обычный 2 4 3 2 2 2 2" xfId="180"/>
    <cellStyle name="Обычный 2 5 2 2 2 2" xfId="181"/>
    <cellStyle name="Обычный 3 2 2 3 2 2 2" xfId="182"/>
    <cellStyle name="Обычный 3 2 2 2 2 2 2 2" xfId="183"/>
    <cellStyle name="Обычный 3 2 2 3 2 2 2 2" xfId="184"/>
    <cellStyle name="Обычный 6 3 2 2 2" xfId="185"/>
    <cellStyle name="Обычный 7 3 2 2 2 2" xfId="186"/>
    <cellStyle name="то 2 2 2" xfId="187"/>
    <cellStyle name="Обычный 7 3 2 2 2 2 2" xfId="188"/>
    <cellStyle name="Обычный 3 2 2 2 2 2 2 2 2" xfId="189"/>
    <cellStyle name="Обычный_Лист Microsoft Excel 2" xfId="190"/>
    <cellStyle name="Обычный 13" xfId="191"/>
    <cellStyle name="Обычный 2 2 13 2" xfId="192"/>
    <cellStyle name="Обычный 6 2 2" xfId="193"/>
    <cellStyle name="Обычный_конкур К 3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142875</xdr:colOff>
      <xdr:row>1</xdr:row>
      <xdr:rowOff>314325</xdr:rowOff>
    </xdr:to>
    <xdr:pic>
      <xdr:nvPicPr>
        <xdr:cNvPr id="2" name="Picture 1" descr="logo_site4-300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28575"/>
          <a:ext cx="253365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19</xdr:col>
      <xdr:colOff>133350</xdr:colOff>
      <xdr:row>0</xdr:row>
      <xdr:rowOff>0</xdr:rowOff>
    </xdr:from>
    <xdr:to>
      <xdr:col>21</xdr:col>
      <xdr:colOff>533400</xdr:colOff>
      <xdr:row>2</xdr:row>
      <xdr:rowOff>371475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48975" y="0"/>
          <a:ext cx="1162050" cy="1133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38100</xdr:colOff>
      <xdr:row>1</xdr:row>
      <xdr:rowOff>361950</xdr:rowOff>
    </xdr:to>
    <xdr:pic>
      <xdr:nvPicPr>
        <xdr:cNvPr id="2" name="Picture 1" descr="logo_site4-300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2428875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19</xdr:col>
      <xdr:colOff>123825</xdr:colOff>
      <xdr:row>0</xdr:row>
      <xdr:rowOff>0</xdr:rowOff>
    </xdr:from>
    <xdr:to>
      <xdr:col>21</xdr:col>
      <xdr:colOff>542925</xdr:colOff>
      <xdr:row>3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39450" y="0"/>
          <a:ext cx="118110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38100</xdr:colOff>
      <xdr:row>1</xdr:row>
      <xdr:rowOff>361950</xdr:rowOff>
    </xdr:to>
    <xdr:pic>
      <xdr:nvPicPr>
        <xdr:cNvPr id="2" name="Picture 1" descr="logo_site4-300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2428875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19</xdr:col>
      <xdr:colOff>114300</xdr:colOff>
      <xdr:row>0</xdr:row>
      <xdr:rowOff>0</xdr:rowOff>
    </xdr:from>
    <xdr:to>
      <xdr:col>21</xdr:col>
      <xdr:colOff>533400</xdr:colOff>
      <xdr:row>3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29925" y="0"/>
          <a:ext cx="118110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38100</xdr:colOff>
      <xdr:row>1</xdr:row>
      <xdr:rowOff>361950</xdr:rowOff>
    </xdr:to>
    <xdr:pic>
      <xdr:nvPicPr>
        <xdr:cNvPr id="2" name="Picture 1" descr="logo_site4-300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2428875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19</xdr:col>
      <xdr:colOff>95250</xdr:colOff>
      <xdr:row>0</xdr:row>
      <xdr:rowOff>0</xdr:rowOff>
    </xdr:from>
    <xdr:to>
      <xdr:col>21</xdr:col>
      <xdr:colOff>514350</xdr:colOff>
      <xdr:row>3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10875" y="0"/>
          <a:ext cx="118110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4</xdr:col>
      <xdr:colOff>295275</xdr:colOff>
      <xdr:row>1</xdr:row>
      <xdr:rowOff>304800</xdr:rowOff>
    </xdr:to>
    <xdr:pic>
      <xdr:nvPicPr>
        <xdr:cNvPr id="2" name="Picture 1" descr="logo_site4-300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9525"/>
          <a:ext cx="24955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19</xdr:col>
      <xdr:colOff>95250</xdr:colOff>
      <xdr:row>0</xdr:row>
      <xdr:rowOff>0</xdr:rowOff>
    </xdr:from>
    <xdr:to>
      <xdr:col>21</xdr:col>
      <xdr:colOff>561975</xdr:colOff>
      <xdr:row>2</xdr:row>
      <xdr:rowOff>314325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2277725" y="0"/>
          <a:ext cx="109537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4</xdr:col>
      <xdr:colOff>295275</xdr:colOff>
      <xdr:row>1</xdr:row>
      <xdr:rowOff>304800</xdr:rowOff>
    </xdr:to>
    <xdr:pic>
      <xdr:nvPicPr>
        <xdr:cNvPr id="2" name="Picture 1" descr="logo_site4-300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9525"/>
          <a:ext cx="22288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19</xdr:col>
      <xdr:colOff>104775</xdr:colOff>
      <xdr:row>0</xdr:row>
      <xdr:rowOff>0</xdr:rowOff>
    </xdr:from>
    <xdr:to>
      <xdr:col>21</xdr:col>
      <xdr:colOff>552450</xdr:colOff>
      <xdr:row>2</xdr:row>
      <xdr:rowOff>314325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620500" y="0"/>
          <a:ext cx="10763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276225</xdr:colOff>
      <xdr:row>1</xdr:row>
      <xdr:rowOff>295275</xdr:rowOff>
    </xdr:to>
    <xdr:pic>
      <xdr:nvPicPr>
        <xdr:cNvPr id="2" name="Picture 1" descr="logo_site4-300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2219325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19</xdr:col>
      <xdr:colOff>190500</xdr:colOff>
      <xdr:row>0</xdr:row>
      <xdr:rowOff>9525</xdr:rowOff>
    </xdr:from>
    <xdr:to>
      <xdr:col>21</xdr:col>
      <xdr:colOff>552450</xdr:colOff>
      <xdr:row>3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172825" y="9525"/>
          <a:ext cx="112395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zoomScale="70" zoomScaleSheetLayoutView="70" workbookViewId="0" topLeftCell="A1">
      <selection activeCell="Y7" sqref="Y7"/>
    </sheetView>
  </sheetViews>
  <sheetFormatPr defaultColWidth="9.140625" defaultRowHeight="12.75"/>
  <cols>
    <col min="1" max="1" width="4.7109375" style="65" customWidth="1"/>
    <col min="2" max="2" width="6.7109375" style="65" hidden="1" customWidth="1"/>
    <col min="3" max="3" width="24.7109375" style="65" customWidth="1"/>
    <col min="4" max="4" width="8.7109375" style="65" hidden="1" customWidth="1"/>
    <col min="5" max="5" width="6.7109375" style="65" customWidth="1"/>
    <col min="6" max="6" width="36.7109375" style="65" customWidth="1"/>
    <col min="7" max="7" width="8.7109375" style="65" hidden="1" customWidth="1"/>
    <col min="8" max="8" width="17.7109375" style="65" hidden="1" customWidth="1"/>
    <col min="9" max="9" width="22.7109375" style="65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ht="30" customHeight="1">
      <c r="A1" s="225" t="s">
        <v>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s="7" customFormat="1" ht="30" customHeight="1">
      <c r="A2" s="226" t="s">
        <v>232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s="7" customFormat="1" ht="30" customHeight="1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</row>
    <row r="4" spans="1:23" ht="30" customHeight="1">
      <c r="A4" s="225" t="s">
        <v>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</row>
    <row r="5" spans="1:23" ht="30" customHeight="1">
      <c r="A5" s="224" t="s">
        <v>12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</row>
    <row r="6" spans="1:23" ht="30" customHeight="1">
      <c r="A6" s="230" t="s">
        <v>262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</row>
    <row r="7" spans="1:23" s="13" customFormat="1" ht="30" customHeight="1">
      <c r="A7" s="96" t="s">
        <v>33</v>
      </c>
      <c r="B7" s="96"/>
      <c r="C7" s="43"/>
      <c r="D7" s="43"/>
      <c r="E7" s="44"/>
      <c r="F7" s="45"/>
      <c r="G7" s="49"/>
      <c r="H7" s="49"/>
      <c r="I7" s="49"/>
      <c r="J7" s="12"/>
      <c r="K7" s="12"/>
      <c r="L7" s="12"/>
      <c r="M7" s="12"/>
      <c r="N7" s="12"/>
      <c r="O7" s="12"/>
      <c r="P7" s="12"/>
      <c r="Q7" s="12"/>
      <c r="R7" s="229" t="s">
        <v>233</v>
      </c>
      <c r="S7" s="229"/>
      <c r="T7" s="229"/>
      <c r="U7" s="229"/>
      <c r="V7" s="229"/>
      <c r="W7" s="229"/>
    </row>
    <row r="8" spans="1:23" ht="20.1" customHeight="1">
      <c r="A8" s="233" t="s">
        <v>1</v>
      </c>
      <c r="B8" s="222" t="s">
        <v>20</v>
      </c>
      <c r="C8" s="243" t="s">
        <v>16</v>
      </c>
      <c r="D8" s="231" t="s">
        <v>11</v>
      </c>
      <c r="E8" s="238" t="s">
        <v>10</v>
      </c>
      <c r="F8" s="231" t="s">
        <v>17</v>
      </c>
      <c r="G8" s="231" t="s">
        <v>11</v>
      </c>
      <c r="H8" s="231" t="s">
        <v>8</v>
      </c>
      <c r="I8" s="248" t="s">
        <v>4</v>
      </c>
      <c r="J8" s="241" t="s">
        <v>9</v>
      </c>
      <c r="K8" s="242"/>
      <c r="L8" s="245"/>
      <c r="M8" s="241" t="s">
        <v>5</v>
      </c>
      <c r="N8" s="242"/>
      <c r="O8" s="245"/>
      <c r="P8" s="241" t="s">
        <v>38</v>
      </c>
      <c r="Q8" s="242"/>
      <c r="R8" s="242"/>
      <c r="S8" s="240" t="s">
        <v>25</v>
      </c>
      <c r="T8" s="250" t="s">
        <v>26</v>
      </c>
      <c r="U8" s="235" t="s">
        <v>6</v>
      </c>
      <c r="V8" s="246" t="s">
        <v>22</v>
      </c>
      <c r="W8" s="227" t="s">
        <v>14</v>
      </c>
    </row>
    <row r="9" spans="1:23" ht="39.95" customHeight="1">
      <c r="A9" s="234"/>
      <c r="B9" s="222"/>
      <c r="C9" s="244"/>
      <c r="D9" s="237"/>
      <c r="E9" s="239"/>
      <c r="F9" s="232"/>
      <c r="G9" s="237"/>
      <c r="H9" s="232"/>
      <c r="I9" s="249"/>
      <c r="J9" s="21" t="s">
        <v>15</v>
      </c>
      <c r="K9" s="22" t="s">
        <v>0</v>
      </c>
      <c r="L9" s="21" t="s">
        <v>1</v>
      </c>
      <c r="M9" s="21" t="s">
        <v>15</v>
      </c>
      <c r="N9" s="22" t="s">
        <v>0</v>
      </c>
      <c r="O9" s="21" t="s">
        <v>1</v>
      </c>
      <c r="P9" s="21" t="s">
        <v>15</v>
      </c>
      <c r="Q9" s="22" t="s">
        <v>0</v>
      </c>
      <c r="R9" s="82" t="s">
        <v>1</v>
      </c>
      <c r="S9" s="240"/>
      <c r="T9" s="251"/>
      <c r="U9" s="236"/>
      <c r="V9" s="247"/>
      <c r="W9" s="228"/>
    </row>
    <row r="10" spans="1:23" s="65" customFormat="1" ht="34.9" customHeight="1">
      <c r="A10" s="57">
        <f aca="true" t="shared" si="0" ref="A10:A16">RANK(V10,$V$10:$V$16,0)</f>
        <v>1</v>
      </c>
      <c r="B10" s="73">
        <v>2003</v>
      </c>
      <c r="C10" s="46" t="s">
        <v>217</v>
      </c>
      <c r="D10" s="77" t="s">
        <v>218</v>
      </c>
      <c r="E10" s="73" t="s">
        <v>27</v>
      </c>
      <c r="F10" s="79" t="s">
        <v>219</v>
      </c>
      <c r="G10" s="77" t="s">
        <v>220</v>
      </c>
      <c r="H10" s="72" t="s">
        <v>221</v>
      </c>
      <c r="I10" s="74" t="s">
        <v>34</v>
      </c>
      <c r="J10" s="66">
        <v>242</v>
      </c>
      <c r="K10" s="52">
        <f aca="true" t="shared" si="1" ref="K10:K16">ROUND(J10/3.4,5)</f>
        <v>71.17647</v>
      </c>
      <c r="L10" s="67">
        <f aca="true" t="shared" si="2" ref="L10:L16">RANK(K10,K$10:K$16,0)</f>
        <v>1</v>
      </c>
      <c r="M10" s="66">
        <v>229</v>
      </c>
      <c r="N10" s="52">
        <f aca="true" t="shared" si="3" ref="N10:N16">ROUND(M10/3.4,5)</f>
        <v>67.35294</v>
      </c>
      <c r="O10" s="67">
        <f aca="true" t="shared" si="4" ref="O10:O16">RANK(N10,N$10:N$16,0)</f>
        <v>1</v>
      </c>
      <c r="P10" s="66">
        <v>234.5</v>
      </c>
      <c r="Q10" s="52">
        <f aca="true" t="shared" si="5" ref="Q10:Q16">ROUND(P10/3.4,5)</f>
        <v>68.97059</v>
      </c>
      <c r="R10" s="67">
        <f aca="true" t="shared" si="6" ref="R10:R16">RANK(Q10,Q$10:Q$16,0)</f>
        <v>2</v>
      </c>
      <c r="S10" s="68"/>
      <c r="T10" s="68"/>
      <c r="U10" s="66">
        <f aca="true" t="shared" si="7" ref="U10:U16">J10+M10+P10</f>
        <v>705.5</v>
      </c>
      <c r="V10" s="53">
        <f aca="true" t="shared" si="8" ref="V10:V16">ROUND(U10/3.4/3,5)</f>
        <v>69.16667</v>
      </c>
      <c r="W10" s="64"/>
    </row>
    <row r="11" spans="1:23" s="65" customFormat="1" ht="34.9" customHeight="1">
      <c r="A11" s="57">
        <f t="shared" si="0"/>
        <v>2</v>
      </c>
      <c r="B11" s="73">
        <v>2005</v>
      </c>
      <c r="C11" s="69" t="s">
        <v>228</v>
      </c>
      <c r="D11" s="77" t="s">
        <v>84</v>
      </c>
      <c r="E11" s="73" t="s">
        <v>27</v>
      </c>
      <c r="F11" s="36" t="s">
        <v>90</v>
      </c>
      <c r="G11" s="77" t="s">
        <v>88</v>
      </c>
      <c r="H11" s="72" t="s">
        <v>89</v>
      </c>
      <c r="I11" s="74" t="s">
        <v>34</v>
      </c>
      <c r="J11" s="66">
        <v>225</v>
      </c>
      <c r="K11" s="52">
        <f t="shared" si="1"/>
        <v>66.17647</v>
      </c>
      <c r="L11" s="67">
        <f t="shared" si="2"/>
        <v>2</v>
      </c>
      <c r="M11" s="66">
        <v>224.5</v>
      </c>
      <c r="N11" s="52">
        <f t="shared" si="3"/>
        <v>66.02941</v>
      </c>
      <c r="O11" s="67">
        <f t="shared" si="4"/>
        <v>4</v>
      </c>
      <c r="P11" s="66">
        <v>235</v>
      </c>
      <c r="Q11" s="52">
        <f t="shared" si="5"/>
        <v>69.11765</v>
      </c>
      <c r="R11" s="67">
        <f t="shared" si="6"/>
        <v>1</v>
      </c>
      <c r="S11" s="68"/>
      <c r="T11" s="68"/>
      <c r="U11" s="66">
        <f t="shared" si="7"/>
        <v>684.5</v>
      </c>
      <c r="V11" s="53">
        <f t="shared" si="8"/>
        <v>67.10784</v>
      </c>
      <c r="W11" s="64"/>
    </row>
    <row r="12" spans="1:23" s="65" customFormat="1" ht="34.9" customHeight="1">
      <c r="A12" s="57">
        <f t="shared" si="0"/>
        <v>3</v>
      </c>
      <c r="B12" s="73" t="s">
        <v>92</v>
      </c>
      <c r="C12" s="55" t="s">
        <v>97</v>
      </c>
      <c r="D12" s="77" t="s">
        <v>93</v>
      </c>
      <c r="E12" s="73" t="s">
        <v>27</v>
      </c>
      <c r="F12" s="70" t="s">
        <v>94</v>
      </c>
      <c r="G12" s="77" t="s">
        <v>95</v>
      </c>
      <c r="H12" s="72" t="s">
        <v>96</v>
      </c>
      <c r="I12" s="74" t="s">
        <v>47</v>
      </c>
      <c r="J12" s="66">
        <v>219</v>
      </c>
      <c r="K12" s="52">
        <f t="shared" si="1"/>
        <v>64.41176</v>
      </c>
      <c r="L12" s="67">
        <f t="shared" si="2"/>
        <v>4</v>
      </c>
      <c r="M12" s="66">
        <v>227.5</v>
      </c>
      <c r="N12" s="52">
        <f t="shared" si="3"/>
        <v>66.91176</v>
      </c>
      <c r="O12" s="67">
        <f t="shared" si="4"/>
        <v>2</v>
      </c>
      <c r="P12" s="66">
        <v>227.5</v>
      </c>
      <c r="Q12" s="52">
        <f t="shared" si="5"/>
        <v>66.91176</v>
      </c>
      <c r="R12" s="67">
        <f t="shared" si="6"/>
        <v>3</v>
      </c>
      <c r="S12" s="68"/>
      <c r="T12" s="68"/>
      <c r="U12" s="66">
        <f t="shared" si="7"/>
        <v>674</v>
      </c>
      <c r="V12" s="53">
        <f t="shared" si="8"/>
        <v>66.07843</v>
      </c>
      <c r="W12" s="64"/>
    </row>
    <row r="13" spans="1:23" s="65" customFormat="1" ht="34.9" customHeight="1">
      <c r="A13" s="57">
        <f t="shared" si="0"/>
        <v>4</v>
      </c>
      <c r="B13" s="73">
        <v>2004</v>
      </c>
      <c r="C13" s="55" t="s">
        <v>117</v>
      </c>
      <c r="D13" s="77" t="s">
        <v>118</v>
      </c>
      <c r="E13" s="117">
        <v>1</v>
      </c>
      <c r="F13" s="91" t="s">
        <v>246</v>
      </c>
      <c r="G13" s="77" t="s">
        <v>247</v>
      </c>
      <c r="H13" s="72" t="s">
        <v>248</v>
      </c>
      <c r="I13" s="74" t="s">
        <v>34</v>
      </c>
      <c r="J13" s="66">
        <v>223.5</v>
      </c>
      <c r="K13" s="52">
        <f t="shared" si="1"/>
        <v>65.73529</v>
      </c>
      <c r="L13" s="67">
        <f t="shared" si="2"/>
        <v>3</v>
      </c>
      <c r="M13" s="66">
        <v>226</v>
      </c>
      <c r="N13" s="52">
        <f t="shared" si="3"/>
        <v>66.47059</v>
      </c>
      <c r="O13" s="67">
        <f t="shared" si="4"/>
        <v>3</v>
      </c>
      <c r="P13" s="66">
        <v>222.5</v>
      </c>
      <c r="Q13" s="52">
        <f t="shared" si="5"/>
        <v>65.44118</v>
      </c>
      <c r="R13" s="67">
        <f t="shared" si="6"/>
        <v>5</v>
      </c>
      <c r="S13" s="68"/>
      <c r="T13" s="68"/>
      <c r="U13" s="66">
        <f t="shared" si="7"/>
        <v>672</v>
      </c>
      <c r="V13" s="53">
        <f t="shared" si="8"/>
        <v>65.88235</v>
      </c>
      <c r="W13" s="64"/>
    </row>
    <row r="14" spans="1:23" s="65" customFormat="1" ht="34.9" customHeight="1">
      <c r="A14" s="57">
        <f t="shared" si="0"/>
        <v>5</v>
      </c>
      <c r="B14" s="73">
        <v>2003</v>
      </c>
      <c r="C14" s="34" t="s">
        <v>50</v>
      </c>
      <c r="D14" s="77" t="s">
        <v>51</v>
      </c>
      <c r="E14" s="73" t="s">
        <v>27</v>
      </c>
      <c r="F14" s="36" t="s">
        <v>45</v>
      </c>
      <c r="G14" s="77" t="s">
        <v>46</v>
      </c>
      <c r="H14" s="72" t="s">
        <v>157</v>
      </c>
      <c r="I14" s="74" t="s">
        <v>34</v>
      </c>
      <c r="J14" s="66">
        <v>219</v>
      </c>
      <c r="K14" s="52">
        <f t="shared" si="1"/>
        <v>64.41176</v>
      </c>
      <c r="L14" s="67">
        <f t="shared" si="2"/>
        <v>4</v>
      </c>
      <c r="M14" s="66">
        <v>216</v>
      </c>
      <c r="N14" s="52">
        <f t="shared" si="3"/>
        <v>63.52941</v>
      </c>
      <c r="O14" s="67">
        <f t="shared" si="4"/>
        <v>5</v>
      </c>
      <c r="P14" s="66">
        <v>225</v>
      </c>
      <c r="Q14" s="52">
        <f t="shared" si="5"/>
        <v>66.17647</v>
      </c>
      <c r="R14" s="67">
        <f t="shared" si="6"/>
        <v>4</v>
      </c>
      <c r="S14" s="68"/>
      <c r="T14" s="68"/>
      <c r="U14" s="66">
        <f t="shared" si="7"/>
        <v>660</v>
      </c>
      <c r="V14" s="53">
        <f t="shared" si="8"/>
        <v>64.70588</v>
      </c>
      <c r="W14" s="64"/>
    </row>
    <row r="15" spans="1:23" s="65" customFormat="1" ht="34.9" customHeight="1">
      <c r="A15" s="57">
        <f t="shared" si="0"/>
        <v>6</v>
      </c>
      <c r="B15" s="73">
        <v>1970</v>
      </c>
      <c r="C15" s="37" t="s">
        <v>69</v>
      </c>
      <c r="D15" s="77" t="s">
        <v>70</v>
      </c>
      <c r="E15" s="73">
        <v>1</v>
      </c>
      <c r="F15" s="38" t="s">
        <v>71</v>
      </c>
      <c r="G15" s="77" t="s">
        <v>124</v>
      </c>
      <c r="H15" s="72" t="s">
        <v>125</v>
      </c>
      <c r="I15" s="74" t="s">
        <v>47</v>
      </c>
      <c r="J15" s="66">
        <v>213</v>
      </c>
      <c r="K15" s="52">
        <f t="shared" si="1"/>
        <v>62.64706</v>
      </c>
      <c r="L15" s="67">
        <f t="shared" si="2"/>
        <v>6</v>
      </c>
      <c r="M15" s="66">
        <v>214.5</v>
      </c>
      <c r="N15" s="52">
        <f t="shared" si="3"/>
        <v>63.08824</v>
      </c>
      <c r="O15" s="67">
        <f t="shared" si="4"/>
        <v>6</v>
      </c>
      <c r="P15" s="66">
        <v>221.5</v>
      </c>
      <c r="Q15" s="52">
        <f t="shared" si="5"/>
        <v>65.14706</v>
      </c>
      <c r="R15" s="67">
        <f t="shared" si="6"/>
        <v>6</v>
      </c>
      <c r="S15" s="68"/>
      <c r="T15" s="68"/>
      <c r="U15" s="66">
        <f t="shared" si="7"/>
        <v>649</v>
      </c>
      <c r="V15" s="53">
        <f t="shared" si="8"/>
        <v>63.62745</v>
      </c>
      <c r="W15" s="64"/>
    </row>
    <row r="16" spans="1:23" s="65" customFormat="1" ht="34.9" customHeight="1">
      <c r="A16" s="57">
        <f t="shared" si="0"/>
        <v>7</v>
      </c>
      <c r="B16" s="73">
        <v>1975</v>
      </c>
      <c r="C16" s="47" t="s">
        <v>57</v>
      </c>
      <c r="D16" s="77" t="s">
        <v>58</v>
      </c>
      <c r="E16" s="73" t="s">
        <v>28</v>
      </c>
      <c r="F16" s="81" t="s">
        <v>59</v>
      </c>
      <c r="G16" s="77" t="s">
        <v>60</v>
      </c>
      <c r="H16" s="72" t="s">
        <v>61</v>
      </c>
      <c r="I16" s="74" t="s">
        <v>47</v>
      </c>
      <c r="J16" s="66">
        <v>207</v>
      </c>
      <c r="K16" s="52">
        <f t="shared" si="1"/>
        <v>60.88235</v>
      </c>
      <c r="L16" s="67">
        <f t="shared" si="2"/>
        <v>7</v>
      </c>
      <c r="M16" s="66">
        <v>206.5</v>
      </c>
      <c r="N16" s="52">
        <f t="shared" si="3"/>
        <v>60.73529</v>
      </c>
      <c r="O16" s="67">
        <f t="shared" si="4"/>
        <v>7</v>
      </c>
      <c r="P16" s="66">
        <v>209</v>
      </c>
      <c r="Q16" s="52">
        <f t="shared" si="5"/>
        <v>61.47059</v>
      </c>
      <c r="R16" s="67">
        <f t="shared" si="6"/>
        <v>7</v>
      </c>
      <c r="S16" s="68"/>
      <c r="T16" s="68"/>
      <c r="U16" s="66">
        <f t="shared" si="7"/>
        <v>622.5</v>
      </c>
      <c r="V16" s="53">
        <f t="shared" si="8"/>
        <v>61.02941</v>
      </c>
      <c r="W16" s="64"/>
    </row>
    <row r="17" spans="1:22" ht="30" customHeight="1">
      <c r="A17" s="97"/>
      <c r="B17" s="97"/>
      <c r="C17" s="28"/>
      <c r="D17" s="28"/>
      <c r="E17" s="98"/>
      <c r="F17" s="29"/>
      <c r="G17" s="30"/>
      <c r="H17" s="31"/>
      <c r="I17" s="32"/>
      <c r="J17" s="24"/>
      <c r="K17" s="25"/>
      <c r="L17" s="24"/>
      <c r="M17" s="24"/>
      <c r="N17" s="25"/>
      <c r="O17" s="24"/>
      <c r="P17" s="24"/>
      <c r="Q17" s="25"/>
      <c r="R17" s="24"/>
      <c r="S17" s="33"/>
      <c r="T17" s="33"/>
      <c r="U17" s="24"/>
      <c r="V17" s="26"/>
    </row>
    <row r="18" spans="1:22" ht="30" customHeight="1">
      <c r="A18" s="50"/>
      <c r="B18" s="50"/>
      <c r="C18" s="14" t="s">
        <v>2</v>
      </c>
      <c r="D18" s="14"/>
      <c r="E18" s="48"/>
      <c r="F18" s="50"/>
      <c r="G18" s="50"/>
      <c r="H18" s="92"/>
      <c r="I18" s="48" t="s">
        <v>249</v>
      </c>
      <c r="J18" s="10"/>
      <c r="K18" s="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3" ht="30" customHeight="1">
      <c r="A19" s="99"/>
      <c r="B19" s="99"/>
      <c r="C19" s="17" t="s">
        <v>3</v>
      </c>
      <c r="D19" s="17"/>
      <c r="E19" s="93"/>
      <c r="F19" s="49"/>
      <c r="G19" s="49"/>
      <c r="H19" s="94"/>
      <c r="I19" s="49" t="s">
        <v>250</v>
      </c>
      <c r="J19" s="6"/>
      <c r="K19" s="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/>
    </row>
    <row r="20" spans="1:23" s="15" customFormat="1" ht="24.95" customHeight="1">
      <c r="A20" s="65"/>
      <c r="B20" s="65"/>
      <c r="C20" s="100"/>
      <c r="D20" s="100"/>
      <c r="E20" s="100"/>
      <c r="F20" s="100"/>
      <c r="G20" s="100"/>
      <c r="H20" s="100"/>
      <c r="I20" s="100"/>
      <c r="J20" s="3"/>
      <c r="K20" s="3"/>
      <c r="L20"/>
      <c r="M20"/>
      <c r="N20"/>
      <c r="O20"/>
      <c r="P20"/>
      <c r="Q20"/>
      <c r="R20"/>
      <c r="S20"/>
      <c r="T20"/>
      <c r="U20"/>
      <c r="V20"/>
      <c r="W20" s="18"/>
    </row>
    <row r="21" spans="1:23" s="18" customFormat="1" ht="32.1" customHeight="1">
      <c r="A21" s="101"/>
      <c r="B21" s="101"/>
      <c r="C21" s="101"/>
      <c r="D21" s="101"/>
      <c r="E21" s="101"/>
      <c r="F21" s="101"/>
      <c r="G21" s="101"/>
      <c r="H21" s="101"/>
      <c r="I21" s="101"/>
      <c r="W21"/>
    </row>
  </sheetData>
  <mergeCells count="24">
    <mergeCell ref="P8:R8"/>
    <mergeCell ref="C8:C9"/>
    <mergeCell ref="M8:O8"/>
    <mergeCell ref="D8:D9"/>
    <mergeCell ref="V8:V9"/>
    <mergeCell ref="I8:I9"/>
    <mergeCell ref="J8:L8"/>
    <mergeCell ref="T8:T9"/>
    <mergeCell ref="A5:W5"/>
    <mergeCell ref="A1:W1"/>
    <mergeCell ref="A2:W2"/>
    <mergeCell ref="W8:W9"/>
    <mergeCell ref="R7:W7"/>
    <mergeCell ref="A6:W6"/>
    <mergeCell ref="H8:H9"/>
    <mergeCell ref="A8:A9"/>
    <mergeCell ref="A3:W3"/>
    <mergeCell ref="U8:U9"/>
    <mergeCell ref="G8:G9"/>
    <mergeCell ref="E8:E9"/>
    <mergeCell ref="S8:S9"/>
    <mergeCell ref="B8:B9"/>
    <mergeCell ref="A4:W4"/>
    <mergeCell ref="F8:F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70" zoomScaleSheetLayoutView="70" workbookViewId="0" topLeftCell="A1">
      <selection activeCell="Z4" sqref="Z4"/>
    </sheetView>
  </sheetViews>
  <sheetFormatPr defaultColWidth="9.140625" defaultRowHeight="12.75"/>
  <cols>
    <col min="1" max="1" width="4.7109375" style="1" customWidth="1"/>
    <col min="2" max="2" width="6.7109375" style="59" hidden="1" customWidth="1"/>
    <col min="3" max="3" width="24.7109375" style="60" customWidth="1"/>
    <col min="4" max="4" width="8.7109375" style="59" hidden="1" customWidth="1"/>
    <col min="5" max="5" width="6.7109375" style="59" customWidth="1"/>
    <col min="6" max="6" width="36.7109375" style="59" customWidth="1"/>
    <col min="7" max="7" width="8.7109375" style="59" hidden="1" customWidth="1"/>
    <col min="8" max="8" width="17.7109375" style="59" hidden="1" customWidth="1"/>
    <col min="9" max="9" width="22.7109375" style="59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30" customHeight="1">
      <c r="A1" s="225" t="s">
        <v>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ht="30" customHeight="1">
      <c r="A2" s="258" t="s">
        <v>232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30" customHeight="1">
      <c r="A3" s="257" t="s">
        <v>18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1:23" ht="30" customHeight="1">
      <c r="A4" s="257" t="s">
        <v>19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s="27" customFormat="1" ht="30" customHeight="1">
      <c r="A5" s="259" t="s">
        <v>13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</row>
    <row r="6" spans="1:23" s="27" customFormat="1" ht="30" customHeight="1">
      <c r="A6" s="257" t="s">
        <v>251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4" ht="30" customHeight="1">
      <c r="A7" s="230" t="s">
        <v>264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"/>
    </row>
    <row r="8" spans="1:23" s="20" customFormat="1" ht="30" customHeight="1">
      <c r="A8" s="11" t="s">
        <v>33</v>
      </c>
      <c r="B8" s="96"/>
      <c r="C8" s="43"/>
      <c r="D8" s="44"/>
      <c r="E8" s="44"/>
      <c r="F8" s="45"/>
      <c r="G8" s="45"/>
      <c r="H8" s="45"/>
      <c r="I8" s="58"/>
      <c r="J8" s="19"/>
      <c r="K8" s="19"/>
      <c r="L8" s="19"/>
      <c r="M8" s="19"/>
      <c r="N8" s="19"/>
      <c r="O8" s="19"/>
      <c r="P8" s="19"/>
      <c r="Q8" s="252" t="s">
        <v>233</v>
      </c>
      <c r="R8" s="252"/>
      <c r="S8" s="252"/>
      <c r="T8" s="252"/>
      <c r="U8" s="252"/>
      <c r="V8" s="252"/>
      <c r="W8" s="252"/>
    </row>
    <row r="9" spans="1:23" ht="20.1" customHeight="1">
      <c r="A9" s="253" t="s">
        <v>1</v>
      </c>
      <c r="B9" s="222" t="s">
        <v>20</v>
      </c>
      <c r="C9" s="254" t="s">
        <v>16</v>
      </c>
      <c r="D9" s="255" t="s">
        <v>11</v>
      </c>
      <c r="E9" s="238" t="s">
        <v>10</v>
      </c>
      <c r="F9" s="256" t="s">
        <v>17</v>
      </c>
      <c r="G9" s="256" t="s">
        <v>11</v>
      </c>
      <c r="H9" s="256" t="s">
        <v>8</v>
      </c>
      <c r="I9" s="254" t="s">
        <v>4</v>
      </c>
      <c r="J9" s="261" t="s">
        <v>9</v>
      </c>
      <c r="K9" s="261"/>
      <c r="L9" s="261"/>
      <c r="M9" s="261" t="s">
        <v>5</v>
      </c>
      <c r="N9" s="261"/>
      <c r="O9" s="261"/>
      <c r="P9" s="261" t="s">
        <v>38</v>
      </c>
      <c r="Q9" s="261"/>
      <c r="R9" s="261"/>
      <c r="S9" s="240" t="s">
        <v>25</v>
      </c>
      <c r="T9" s="250" t="s">
        <v>26</v>
      </c>
      <c r="U9" s="253" t="s">
        <v>6</v>
      </c>
      <c r="V9" s="261" t="s">
        <v>21</v>
      </c>
      <c r="W9" s="227" t="s">
        <v>14</v>
      </c>
    </row>
    <row r="10" spans="1:23" ht="39.95" customHeight="1">
      <c r="A10" s="253"/>
      <c r="B10" s="222"/>
      <c r="C10" s="254"/>
      <c r="D10" s="255"/>
      <c r="E10" s="255"/>
      <c r="F10" s="256"/>
      <c r="G10" s="256"/>
      <c r="H10" s="256"/>
      <c r="I10" s="254"/>
      <c r="J10" s="21" t="s">
        <v>15</v>
      </c>
      <c r="K10" s="22" t="s">
        <v>0</v>
      </c>
      <c r="L10" s="21" t="s">
        <v>1</v>
      </c>
      <c r="M10" s="21" t="s">
        <v>15</v>
      </c>
      <c r="N10" s="22" t="s">
        <v>0</v>
      </c>
      <c r="O10" s="21" t="s">
        <v>1</v>
      </c>
      <c r="P10" s="21" t="s">
        <v>15</v>
      </c>
      <c r="Q10" s="22" t="s">
        <v>0</v>
      </c>
      <c r="R10" s="21" t="s">
        <v>1</v>
      </c>
      <c r="S10" s="240"/>
      <c r="T10" s="251"/>
      <c r="U10" s="253"/>
      <c r="V10" s="262"/>
      <c r="W10" s="228"/>
    </row>
    <row r="11" spans="1:23" s="59" customFormat="1" ht="24.95" customHeight="1">
      <c r="A11" s="260" t="s">
        <v>83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104"/>
    </row>
    <row r="12" spans="1:23" s="59" customFormat="1" ht="34.9" customHeight="1">
      <c r="A12" s="102">
        <f>RANK(V12,$V$12:$V$15,0)</f>
        <v>1</v>
      </c>
      <c r="B12" s="90">
        <v>2009</v>
      </c>
      <c r="C12" s="78" t="s">
        <v>119</v>
      </c>
      <c r="D12" s="131" t="s">
        <v>120</v>
      </c>
      <c r="E12" s="132" t="s">
        <v>28</v>
      </c>
      <c r="F12" s="70" t="s">
        <v>121</v>
      </c>
      <c r="G12" s="133" t="s">
        <v>122</v>
      </c>
      <c r="H12" s="134" t="s">
        <v>123</v>
      </c>
      <c r="I12" s="137" t="s">
        <v>37</v>
      </c>
      <c r="J12" s="61">
        <v>203.5</v>
      </c>
      <c r="K12" s="62">
        <f>ROUND(J12/3,5)</f>
        <v>67.83333</v>
      </c>
      <c r="L12" s="67">
        <f>RANK(K12,K$12:K$15,0)</f>
        <v>1</v>
      </c>
      <c r="M12" s="61">
        <v>200.5</v>
      </c>
      <c r="N12" s="62">
        <f>ROUND(M12/3,5)</f>
        <v>66.83333</v>
      </c>
      <c r="O12" s="67">
        <f>RANK(N12,N$12:N$15,0)</f>
        <v>1</v>
      </c>
      <c r="P12" s="61">
        <v>206.5</v>
      </c>
      <c r="Q12" s="62">
        <f>ROUND(P12/3,5)</f>
        <v>68.83333</v>
      </c>
      <c r="R12" s="67">
        <f>RANK(Q12,Q$12:Q$15,0)</f>
        <v>1</v>
      </c>
      <c r="S12" s="56"/>
      <c r="T12" s="56"/>
      <c r="U12" s="61">
        <f>J12+M12+P12</f>
        <v>610.5</v>
      </c>
      <c r="V12" s="63">
        <f>ROUND(U12/3/3,5)</f>
        <v>67.83333</v>
      </c>
      <c r="W12" s="64"/>
    </row>
    <row r="13" spans="1:23" s="59" customFormat="1" ht="34.9" customHeight="1">
      <c r="A13" s="102">
        <f>RANK(V13,$V$12:$V$15,0)</f>
        <v>2</v>
      </c>
      <c r="B13" s="73">
        <v>2005</v>
      </c>
      <c r="C13" s="158" t="s">
        <v>212</v>
      </c>
      <c r="D13" s="77" t="s">
        <v>213</v>
      </c>
      <c r="E13" s="73">
        <v>1</v>
      </c>
      <c r="F13" s="51" t="s">
        <v>214</v>
      </c>
      <c r="G13" s="77" t="s">
        <v>215</v>
      </c>
      <c r="H13" s="72" t="s">
        <v>216</v>
      </c>
      <c r="I13" s="116" t="s">
        <v>37</v>
      </c>
      <c r="J13" s="61">
        <v>185.5</v>
      </c>
      <c r="K13" s="62">
        <f>ROUND(J13/3,5)-0.5</f>
        <v>61.33333</v>
      </c>
      <c r="L13" s="67">
        <f>RANK(K13,K$12:K$15,0)</f>
        <v>2</v>
      </c>
      <c r="M13" s="61">
        <v>185</v>
      </c>
      <c r="N13" s="62">
        <f>ROUND(M13/3,5)-0.5</f>
        <v>61.16667</v>
      </c>
      <c r="O13" s="67">
        <f>RANK(N13,N$12:N$15,0)</f>
        <v>2</v>
      </c>
      <c r="P13" s="61">
        <v>187.5</v>
      </c>
      <c r="Q13" s="62">
        <f>ROUND(P13/3,5)-0.5</f>
        <v>62</v>
      </c>
      <c r="R13" s="67">
        <f>RANK(Q13,Q$12:Q$15,0)</f>
        <v>2</v>
      </c>
      <c r="S13" s="56">
        <v>1</v>
      </c>
      <c r="T13" s="56"/>
      <c r="U13" s="61">
        <f>J13+M13+P13</f>
        <v>558</v>
      </c>
      <c r="V13" s="63">
        <f>ROUND(U13/3/3,5)-0.5</f>
        <v>61.5</v>
      </c>
      <c r="W13" s="64"/>
    </row>
    <row r="14" spans="1:23" s="59" customFormat="1" ht="34.9" customHeight="1">
      <c r="A14" s="102">
        <f>RANK(V14,$V$12:$V$15,0)</f>
        <v>3</v>
      </c>
      <c r="B14" s="73">
        <v>2009</v>
      </c>
      <c r="C14" s="47" t="s">
        <v>65</v>
      </c>
      <c r="D14" s="77" t="s">
        <v>132</v>
      </c>
      <c r="E14" s="73" t="s">
        <v>28</v>
      </c>
      <c r="F14" s="51" t="s">
        <v>66</v>
      </c>
      <c r="G14" s="77" t="s">
        <v>67</v>
      </c>
      <c r="H14" s="72" t="s">
        <v>68</v>
      </c>
      <c r="I14" s="116" t="s">
        <v>29</v>
      </c>
      <c r="J14" s="61">
        <v>176</v>
      </c>
      <c r="K14" s="62">
        <f>ROUND(J14/3,5)</f>
        <v>58.66667</v>
      </c>
      <c r="L14" s="67">
        <f>RANK(K14,K$12:K$15,0)</f>
        <v>3</v>
      </c>
      <c r="M14" s="61">
        <v>176</v>
      </c>
      <c r="N14" s="62">
        <f>ROUND(M14/3,5)</f>
        <v>58.66667</v>
      </c>
      <c r="O14" s="67">
        <f>RANK(N14,N$12:N$15,0)</f>
        <v>3</v>
      </c>
      <c r="P14" s="61">
        <v>185.5</v>
      </c>
      <c r="Q14" s="62">
        <f>ROUND(P14/3,5)</f>
        <v>61.83333</v>
      </c>
      <c r="R14" s="67">
        <f>RANK(Q14,Q$12:Q$15,0)</f>
        <v>3</v>
      </c>
      <c r="S14" s="56"/>
      <c r="T14" s="56"/>
      <c r="U14" s="61">
        <f>J14+M14+P14</f>
        <v>537.5</v>
      </c>
      <c r="V14" s="63">
        <f>ROUND(U14/3/3,5)</f>
        <v>59.72222</v>
      </c>
      <c r="W14" s="64"/>
    </row>
    <row r="15" spans="1:23" s="59" customFormat="1" ht="34.9" customHeight="1">
      <c r="A15" s="121">
        <f>RANK(V15,$V$12:$V$15,0)</f>
        <v>4</v>
      </c>
      <c r="B15" s="194">
        <v>2005</v>
      </c>
      <c r="C15" s="197" t="s">
        <v>164</v>
      </c>
      <c r="D15" s="195" t="s">
        <v>163</v>
      </c>
      <c r="E15" s="194" t="s">
        <v>28</v>
      </c>
      <c r="F15" s="198" t="s">
        <v>165</v>
      </c>
      <c r="G15" s="195" t="s">
        <v>166</v>
      </c>
      <c r="H15" s="196" t="s">
        <v>167</v>
      </c>
      <c r="I15" s="146" t="s">
        <v>47</v>
      </c>
      <c r="J15" s="139">
        <v>173</v>
      </c>
      <c r="K15" s="140">
        <f>ROUND(J15/3,5)-0.5</f>
        <v>57.16667</v>
      </c>
      <c r="L15" s="123">
        <f>RANK(K15,K$12:K$15,0)</f>
        <v>4</v>
      </c>
      <c r="M15" s="139">
        <v>171.5</v>
      </c>
      <c r="N15" s="140">
        <f>ROUND(M15/3,5)-0.5</f>
        <v>56.66667</v>
      </c>
      <c r="O15" s="123">
        <f>RANK(N15,N$12:N$15,0)</f>
        <v>4</v>
      </c>
      <c r="P15" s="139">
        <v>172</v>
      </c>
      <c r="Q15" s="140">
        <f>ROUND(P15/3,5)-0.5</f>
        <v>56.83333</v>
      </c>
      <c r="R15" s="123">
        <f>RANK(Q15,Q$12:Q$15,0)</f>
        <v>4</v>
      </c>
      <c r="S15" s="141">
        <v>1</v>
      </c>
      <c r="T15" s="141"/>
      <c r="U15" s="139">
        <f>J15+M15+P15</f>
        <v>516.5</v>
      </c>
      <c r="V15" s="142">
        <f>ROUND(U15/3/3,5)-0.5</f>
        <v>56.88889</v>
      </c>
      <c r="W15" s="64"/>
    </row>
    <row r="16" spans="1:23" s="59" customFormat="1" ht="24.95" customHeight="1">
      <c r="A16" s="260" t="s">
        <v>24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160"/>
    </row>
    <row r="17" spans="1:23" s="59" customFormat="1" ht="34.9" customHeight="1">
      <c r="A17" s="88">
        <f>RANK(V17,$V$17:$V$17,0)</f>
        <v>1</v>
      </c>
      <c r="B17" s="73">
        <v>1999</v>
      </c>
      <c r="C17" s="95" t="s">
        <v>207</v>
      </c>
      <c r="D17" s="77" t="s">
        <v>208</v>
      </c>
      <c r="E17" s="73" t="s">
        <v>28</v>
      </c>
      <c r="F17" s="155" t="s">
        <v>209</v>
      </c>
      <c r="G17" s="77" t="s">
        <v>210</v>
      </c>
      <c r="H17" s="72" t="s">
        <v>211</v>
      </c>
      <c r="I17" s="116" t="s">
        <v>29</v>
      </c>
      <c r="J17" s="61">
        <v>194.5</v>
      </c>
      <c r="K17" s="62">
        <f aca="true" t="shared" si="0" ref="K17">ROUND(J17/3,5)</f>
        <v>64.83333</v>
      </c>
      <c r="L17" s="138">
        <f>RANK(K17,K$17:K$17,0)</f>
        <v>1</v>
      </c>
      <c r="M17" s="61">
        <v>200.5</v>
      </c>
      <c r="N17" s="62">
        <f aca="true" t="shared" si="1" ref="N17">ROUND(M17/3,5)</f>
        <v>66.83333</v>
      </c>
      <c r="O17" s="138">
        <f>RANK(N17,N$17:N$17,0)</f>
        <v>1</v>
      </c>
      <c r="P17" s="61">
        <v>201</v>
      </c>
      <c r="Q17" s="62">
        <f aca="true" t="shared" si="2" ref="Q17">ROUND(P17/3,5)</f>
        <v>67</v>
      </c>
      <c r="R17" s="138">
        <f>RANK(Q17,Q$17:Q$17,0)</f>
        <v>1</v>
      </c>
      <c r="S17" s="56"/>
      <c r="T17" s="56"/>
      <c r="U17" s="61">
        <f aca="true" t="shared" si="3" ref="U17">J17+M17+P17</f>
        <v>596</v>
      </c>
      <c r="V17" s="63">
        <f aca="true" t="shared" si="4" ref="V17">ROUND(U17/3/3,5)</f>
        <v>66.22222</v>
      </c>
      <c r="W17" s="64"/>
    </row>
    <row r="18" spans="1:22" ht="30" customHeight="1">
      <c r="A18" s="23"/>
      <c r="B18" s="97"/>
      <c r="C18" s="59"/>
      <c r="J18" s="41"/>
      <c r="K18" s="25"/>
      <c r="L18" s="24"/>
      <c r="M18" s="41"/>
      <c r="N18" s="25"/>
      <c r="O18" s="24"/>
      <c r="P18" s="41"/>
      <c r="Q18" s="25"/>
      <c r="R18" s="24"/>
      <c r="S18" s="23"/>
      <c r="T18" s="23"/>
      <c r="U18" s="41"/>
      <c r="V18" s="26"/>
    </row>
    <row r="19" spans="3:12" ht="30" customHeight="1">
      <c r="C19" s="14" t="s">
        <v>2</v>
      </c>
      <c r="D19" s="14"/>
      <c r="E19" s="48"/>
      <c r="F19" s="50"/>
      <c r="G19" s="50"/>
      <c r="H19" s="92"/>
      <c r="I19" s="48" t="s">
        <v>249</v>
      </c>
      <c r="J19" s="10"/>
      <c r="K19" s="4"/>
      <c r="L19" s="9"/>
    </row>
    <row r="20" spans="3:12" ht="30" customHeight="1">
      <c r="C20" s="17" t="s">
        <v>3</v>
      </c>
      <c r="D20" s="17"/>
      <c r="E20" s="93"/>
      <c r="F20" s="49"/>
      <c r="G20" s="49"/>
      <c r="H20" s="94"/>
      <c r="I20" s="49" t="s">
        <v>250</v>
      </c>
      <c r="J20" s="6"/>
      <c r="K20" s="4"/>
      <c r="L20" s="16"/>
    </row>
    <row r="21" ht="32.25" customHeight="1"/>
    <row r="22" ht="32.25" customHeight="1"/>
    <row r="29" spans="3:11" ht="15">
      <c r="C29" s="14"/>
      <c r="I29" s="50"/>
      <c r="J29" s="10"/>
      <c r="K29" s="4"/>
    </row>
    <row r="30" spans="3:11" ht="15">
      <c r="C30" s="17"/>
      <c r="I30" s="49"/>
      <c r="J30" s="6"/>
      <c r="K30" s="4"/>
    </row>
    <row r="35" ht="32.25" customHeight="1"/>
    <row r="36" ht="29.25" customHeight="1"/>
  </sheetData>
  <mergeCells count="27">
    <mergeCell ref="A16:V16"/>
    <mergeCell ref="A11:V11"/>
    <mergeCell ref="W9:W10"/>
    <mergeCell ref="T9:T10"/>
    <mergeCell ref="G9:G10"/>
    <mergeCell ref="H9:H10"/>
    <mergeCell ref="U9:U10"/>
    <mergeCell ref="V9:V10"/>
    <mergeCell ref="I9:I10"/>
    <mergeCell ref="J9:L9"/>
    <mergeCell ref="M9:O9"/>
    <mergeCell ref="P9:R9"/>
    <mergeCell ref="S9:S10"/>
    <mergeCell ref="A6:W6"/>
    <mergeCell ref="A1:W1"/>
    <mergeCell ref="A2:W2"/>
    <mergeCell ref="A3:W3"/>
    <mergeCell ref="A4:W4"/>
    <mergeCell ref="A5:W5"/>
    <mergeCell ref="A7:W7"/>
    <mergeCell ref="Q8:W8"/>
    <mergeCell ref="A9:A10"/>
    <mergeCell ref="B9:B10"/>
    <mergeCell ref="C9:C10"/>
    <mergeCell ref="D9:D10"/>
    <mergeCell ref="E9:E10"/>
    <mergeCell ref="F9:F1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view="pageBreakPreview" zoomScale="70" zoomScaleSheetLayoutView="70" workbookViewId="0" topLeftCell="A1">
      <selection activeCell="Q18" sqref="Q18"/>
    </sheetView>
  </sheetViews>
  <sheetFormatPr defaultColWidth="9.140625" defaultRowHeight="12.75"/>
  <cols>
    <col min="1" max="1" width="4.7109375" style="1" customWidth="1"/>
    <col min="2" max="2" width="6.7109375" style="59" hidden="1" customWidth="1"/>
    <col min="3" max="3" width="24.7109375" style="60" customWidth="1"/>
    <col min="4" max="4" width="8.7109375" style="59" hidden="1" customWidth="1"/>
    <col min="5" max="5" width="6.7109375" style="59" customWidth="1"/>
    <col min="6" max="6" width="36.7109375" style="59" customWidth="1"/>
    <col min="7" max="7" width="8.7109375" style="59" hidden="1" customWidth="1"/>
    <col min="8" max="8" width="17.7109375" style="59" hidden="1" customWidth="1"/>
    <col min="9" max="9" width="22.7109375" style="59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30" customHeight="1">
      <c r="A1" s="225" t="s">
        <v>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ht="30" customHeight="1">
      <c r="A2" s="258" t="s">
        <v>232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30" customHeight="1">
      <c r="A3" s="257" t="s">
        <v>18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1:23" ht="30" customHeight="1">
      <c r="A4" s="257" t="s">
        <v>19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s="27" customFormat="1" ht="30" customHeight="1">
      <c r="A5" s="259" t="s">
        <v>13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</row>
    <row r="6" spans="1:23" s="27" customFormat="1" ht="30" customHeight="1">
      <c r="A6" s="257" t="s">
        <v>23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4" ht="30" customHeight="1">
      <c r="A7" s="230" t="s">
        <v>265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"/>
    </row>
    <row r="8" spans="1:23" s="20" customFormat="1" ht="30" customHeight="1">
      <c r="A8" s="11" t="s">
        <v>33</v>
      </c>
      <c r="B8" s="96"/>
      <c r="C8" s="43"/>
      <c r="D8" s="44"/>
      <c r="E8" s="44"/>
      <c r="F8" s="45"/>
      <c r="G8" s="45"/>
      <c r="H8" s="45"/>
      <c r="I8" s="58"/>
      <c r="J8" s="19"/>
      <c r="K8" s="19"/>
      <c r="L8" s="19"/>
      <c r="M8" s="19"/>
      <c r="N8" s="19"/>
      <c r="O8" s="19"/>
      <c r="P8" s="19"/>
      <c r="Q8" s="252" t="s">
        <v>233</v>
      </c>
      <c r="R8" s="252"/>
      <c r="S8" s="252"/>
      <c r="T8" s="252"/>
      <c r="U8" s="252"/>
      <c r="V8" s="252"/>
      <c r="W8" s="252"/>
    </row>
    <row r="9" spans="1:23" ht="20.1" customHeight="1">
      <c r="A9" s="253" t="s">
        <v>1</v>
      </c>
      <c r="B9" s="222" t="s">
        <v>20</v>
      </c>
      <c r="C9" s="254" t="s">
        <v>16</v>
      </c>
      <c r="D9" s="255" t="s">
        <v>11</v>
      </c>
      <c r="E9" s="238" t="s">
        <v>10</v>
      </c>
      <c r="F9" s="256" t="s">
        <v>17</v>
      </c>
      <c r="G9" s="256" t="s">
        <v>11</v>
      </c>
      <c r="H9" s="256" t="s">
        <v>8</v>
      </c>
      <c r="I9" s="254" t="s">
        <v>4</v>
      </c>
      <c r="J9" s="261" t="s">
        <v>9</v>
      </c>
      <c r="K9" s="261"/>
      <c r="L9" s="261"/>
      <c r="M9" s="261" t="s">
        <v>5</v>
      </c>
      <c r="N9" s="261"/>
      <c r="O9" s="261"/>
      <c r="P9" s="261" t="s">
        <v>38</v>
      </c>
      <c r="Q9" s="261"/>
      <c r="R9" s="261"/>
      <c r="S9" s="240" t="s">
        <v>25</v>
      </c>
      <c r="T9" s="250" t="s">
        <v>26</v>
      </c>
      <c r="U9" s="253" t="s">
        <v>6</v>
      </c>
      <c r="V9" s="261" t="s">
        <v>21</v>
      </c>
      <c r="W9" s="227" t="s">
        <v>14</v>
      </c>
    </row>
    <row r="10" spans="1:23" ht="39.95" customHeight="1">
      <c r="A10" s="253"/>
      <c r="B10" s="222"/>
      <c r="C10" s="254"/>
      <c r="D10" s="255"/>
      <c r="E10" s="255"/>
      <c r="F10" s="256"/>
      <c r="G10" s="256"/>
      <c r="H10" s="256"/>
      <c r="I10" s="254"/>
      <c r="J10" s="21" t="s">
        <v>15</v>
      </c>
      <c r="K10" s="22" t="s">
        <v>0</v>
      </c>
      <c r="L10" s="21" t="s">
        <v>1</v>
      </c>
      <c r="M10" s="21" t="s">
        <v>15</v>
      </c>
      <c r="N10" s="22" t="s">
        <v>0</v>
      </c>
      <c r="O10" s="21" t="s">
        <v>1</v>
      </c>
      <c r="P10" s="21" t="s">
        <v>15</v>
      </c>
      <c r="Q10" s="22" t="s">
        <v>0</v>
      </c>
      <c r="R10" s="21" t="s">
        <v>1</v>
      </c>
      <c r="S10" s="240"/>
      <c r="T10" s="251"/>
      <c r="U10" s="253"/>
      <c r="V10" s="262"/>
      <c r="W10" s="228"/>
    </row>
    <row r="11" spans="1:23" s="59" customFormat="1" ht="34.9" customHeight="1">
      <c r="A11" s="102">
        <f aca="true" t="shared" si="0" ref="A11:A16">RANK(V11,$V$11:$V$16,0)</f>
        <v>1</v>
      </c>
      <c r="B11" s="73" t="s">
        <v>171</v>
      </c>
      <c r="C11" s="34" t="s">
        <v>172</v>
      </c>
      <c r="D11" s="77" t="s">
        <v>173</v>
      </c>
      <c r="E11" s="73" t="s">
        <v>174</v>
      </c>
      <c r="F11" s="71" t="s">
        <v>178</v>
      </c>
      <c r="G11" s="77" t="s">
        <v>179</v>
      </c>
      <c r="H11" s="72" t="s">
        <v>180</v>
      </c>
      <c r="I11" s="74" t="s">
        <v>37</v>
      </c>
      <c r="J11" s="61">
        <v>207.5</v>
      </c>
      <c r="K11" s="62">
        <f>ROUND(J11/3,5)</f>
        <v>69.16667</v>
      </c>
      <c r="L11" s="67">
        <f aca="true" t="shared" si="1" ref="L11:L16">RANK(K11,K$11:K$16,0)</f>
        <v>1</v>
      </c>
      <c r="M11" s="61">
        <v>203.5</v>
      </c>
      <c r="N11" s="62">
        <f>ROUND(M11/3,5)</f>
        <v>67.83333</v>
      </c>
      <c r="O11" s="67">
        <f aca="true" t="shared" si="2" ref="O11:O16">RANK(N11,N$11:N$16,0)</f>
        <v>3</v>
      </c>
      <c r="P11" s="61">
        <v>213</v>
      </c>
      <c r="Q11" s="62">
        <f>ROUND(P11/3,5)</f>
        <v>71</v>
      </c>
      <c r="R11" s="67">
        <f aca="true" t="shared" si="3" ref="R11:R16">RANK(Q11,Q$11:Q$16,0)</f>
        <v>2</v>
      </c>
      <c r="S11" s="56"/>
      <c r="T11" s="56"/>
      <c r="U11" s="61">
        <f aca="true" t="shared" si="4" ref="U11:U16">J11+M11+P11</f>
        <v>624</v>
      </c>
      <c r="V11" s="63">
        <f>ROUND(U11/3/3,5)</f>
        <v>69.33333</v>
      </c>
      <c r="W11" s="64"/>
    </row>
    <row r="12" spans="1:23" s="59" customFormat="1" ht="34.9" customHeight="1">
      <c r="A12" s="102">
        <f t="shared" si="0"/>
        <v>2</v>
      </c>
      <c r="B12" s="73" t="s">
        <v>171</v>
      </c>
      <c r="C12" s="34" t="s">
        <v>172</v>
      </c>
      <c r="D12" s="77" t="s">
        <v>173</v>
      </c>
      <c r="E12" s="73" t="s">
        <v>174</v>
      </c>
      <c r="F12" s="40" t="s">
        <v>175</v>
      </c>
      <c r="G12" s="77" t="s">
        <v>176</v>
      </c>
      <c r="H12" s="72" t="s">
        <v>177</v>
      </c>
      <c r="I12" s="74" t="s">
        <v>37</v>
      </c>
      <c r="J12" s="61">
        <v>200.5</v>
      </c>
      <c r="K12" s="62">
        <f>ROUND(J12/3,5)</f>
        <v>66.83333</v>
      </c>
      <c r="L12" s="67">
        <f t="shared" si="1"/>
        <v>2</v>
      </c>
      <c r="M12" s="61">
        <v>207.5</v>
      </c>
      <c r="N12" s="62">
        <f>ROUND(M12/3,5)</f>
        <v>69.16667</v>
      </c>
      <c r="O12" s="67">
        <f t="shared" si="2"/>
        <v>1</v>
      </c>
      <c r="P12" s="61">
        <v>213.5</v>
      </c>
      <c r="Q12" s="62">
        <f>ROUND(P12/3,5)</f>
        <v>71.16667</v>
      </c>
      <c r="R12" s="67">
        <f t="shared" si="3"/>
        <v>1</v>
      </c>
      <c r="S12" s="56"/>
      <c r="T12" s="56"/>
      <c r="U12" s="61">
        <f t="shared" si="4"/>
        <v>621.5</v>
      </c>
      <c r="V12" s="63">
        <f>ROUND(U12/3/3,5)</f>
        <v>69.05556</v>
      </c>
      <c r="W12" s="64"/>
    </row>
    <row r="13" spans="1:23" s="59" customFormat="1" ht="34.9" customHeight="1">
      <c r="A13" s="102">
        <f t="shared" si="0"/>
        <v>3</v>
      </c>
      <c r="B13" s="73">
        <v>2003</v>
      </c>
      <c r="C13" s="46" t="s">
        <v>158</v>
      </c>
      <c r="D13" s="77" t="s">
        <v>159</v>
      </c>
      <c r="E13" s="73" t="s">
        <v>27</v>
      </c>
      <c r="F13" s="51" t="s">
        <v>160</v>
      </c>
      <c r="G13" s="77" t="s">
        <v>161</v>
      </c>
      <c r="H13" s="72" t="s">
        <v>162</v>
      </c>
      <c r="I13" s="74" t="s">
        <v>142</v>
      </c>
      <c r="J13" s="61">
        <v>200.5</v>
      </c>
      <c r="K13" s="62">
        <f>ROUND(J13/3,5)</f>
        <v>66.83333</v>
      </c>
      <c r="L13" s="67">
        <f t="shared" si="1"/>
        <v>2</v>
      </c>
      <c r="M13" s="61">
        <v>205</v>
      </c>
      <c r="N13" s="62">
        <f>ROUND(M13/3,5)</f>
        <v>68.33333</v>
      </c>
      <c r="O13" s="67">
        <f t="shared" si="2"/>
        <v>2</v>
      </c>
      <c r="P13" s="61">
        <v>204.5</v>
      </c>
      <c r="Q13" s="62">
        <f>ROUND(P13/3,5)</f>
        <v>68.16667</v>
      </c>
      <c r="R13" s="67">
        <f t="shared" si="3"/>
        <v>4</v>
      </c>
      <c r="S13" s="56"/>
      <c r="T13" s="56"/>
      <c r="U13" s="61">
        <f t="shared" si="4"/>
        <v>610</v>
      </c>
      <c r="V13" s="63">
        <f>ROUND(U13/3/3,5)</f>
        <v>67.77778</v>
      </c>
      <c r="W13" s="64"/>
    </row>
    <row r="14" spans="1:23" s="59" customFormat="1" ht="34.9" customHeight="1">
      <c r="A14" s="102">
        <f t="shared" si="0"/>
        <v>4</v>
      </c>
      <c r="B14" s="73">
        <v>1985</v>
      </c>
      <c r="C14" s="47" t="s">
        <v>140</v>
      </c>
      <c r="D14" s="77" t="s">
        <v>141</v>
      </c>
      <c r="E14" s="73">
        <v>1</v>
      </c>
      <c r="F14" s="51" t="s">
        <v>151</v>
      </c>
      <c r="G14" s="77" t="s">
        <v>149</v>
      </c>
      <c r="H14" s="72" t="s">
        <v>150</v>
      </c>
      <c r="I14" s="74" t="s">
        <v>142</v>
      </c>
      <c r="J14" s="61">
        <v>200</v>
      </c>
      <c r="K14" s="62">
        <f>ROUND(J14/3,5)</f>
        <v>66.66667</v>
      </c>
      <c r="L14" s="67">
        <f t="shared" si="1"/>
        <v>4</v>
      </c>
      <c r="M14" s="61">
        <v>196</v>
      </c>
      <c r="N14" s="62">
        <f>ROUND(M14/3,5)</f>
        <v>65.33333</v>
      </c>
      <c r="O14" s="67">
        <f t="shared" si="2"/>
        <v>4</v>
      </c>
      <c r="P14" s="61">
        <v>207.5</v>
      </c>
      <c r="Q14" s="62">
        <f>ROUND(P14/3,5)</f>
        <v>69.16667</v>
      </c>
      <c r="R14" s="67">
        <f t="shared" si="3"/>
        <v>3</v>
      </c>
      <c r="S14" s="56"/>
      <c r="T14" s="56"/>
      <c r="U14" s="61">
        <f t="shared" si="4"/>
        <v>603.5</v>
      </c>
      <c r="V14" s="63">
        <f>ROUND(U14/3/3,5)</f>
        <v>67.05556</v>
      </c>
      <c r="W14" s="64"/>
    </row>
    <row r="15" spans="1:23" s="59" customFormat="1" ht="34.9" customHeight="1">
      <c r="A15" s="121">
        <f t="shared" si="0"/>
        <v>5</v>
      </c>
      <c r="B15" s="73">
        <v>1985</v>
      </c>
      <c r="C15" s="47" t="s">
        <v>140</v>
      </c>
      <c r="D15" s="77" t="s">
        <v>141</v>
      </c>
      <c r="E15" s="73">
        <v>1</v>
      </c>
      <c r="F15" s="71" t="s">
        <v>153</v>
      </c>
      <c r="G15" s="77" t="s">
        <v>154</v>
      </c>
      <c r="H15" s="72" t="s">
        <v>152</v>
      </c>
      <c r="I15" s="116" t="s">
        <v>142</v>
      </c>
      <c r="J15" s="139">
        <v>195.5</v>
      </c>
      <c r="K15" s="140">
        <f>ROUND(J15/3,5)</f>
        <v>65.16667</v>
      </c>
      <c r="L15" s="123">
        <f t="shared" si="1"/>
        <v>6</v>
      </c>
      <c r="M15" s="139">
        <v>187</v>
      </c>
      <c r="N15" s="140">
        <f>ROUND(M15/3,5)</f>
        <v>62.33333</v>
      </c>
      <c r="O15" s="123">
        <f t="shared" si="2"/>
        <v>5</v>
      </c>
      <c r="P15" s="139">
        <v>201.5</v>
      </c>
      <c r="Q15" s="140">
        <f>ROUND(P15/3,5)</f>
        <v>67.16667</v>
      </c>
      <c r="R15" s="123">
        <f t="shared" si="3"/>
        <v>6</v>
      </c>
      <c r="S15" s="141"/>
      <c r="T15" s="141"/>
      <c r="U15" s="139">
        <f t="shared" si="4"/>
        <v>584</v>
      </c>
      <c r="V15" s="142">
        <f>ROUND(U15/3/3,5)</f>
        <v>64.88889</v>
      </c>
      <c r="W15" s="143"/>
    </row>
    <row r="16" spans="1:23" s="59" customFormat="1" ht="34.9" customHeight="1">
      <c r="A16" s="88">
        <f t="shared" si="0"/>
        <v>6</v>
      </c>
      <c r="B16" s="73" t="s">
        <v>111</v>
      </c>
      <c r="C16" s="42" t="s">
        <v>112</v>
      </c>
      <c r="D16" s="77" t="s">
        <v>113</v>
      </c>
      <c r="E16" s="73" t="s">
        <v>27</v>
      </c>
      <c r="F16" s="76" t="s">
        <v>114</v>
      </c>
      <c r="G16" s="77" t="s">
        <v>116</v>
      </c>
      <c r="H16" s="72" t="s">
        <v>115</v>
      </c>
      <c r="I16" s="116" t="s">
        <v>76</v>
      </c>
      <c r="J16" s="61">
        <v>198</v>
      </c>
      <c r="K16" s="62">
        <f>ROUND(J16/3,5)-0.5</f>
        <v>65.5</v>
      </c>
      <c r="L16" s="138">
        <f t="shared" si="1"/>
        <v>5</v>
      </c>
      <c r="M16" s="61">
        <v>184.5</v>
      </c>
      <c r="N16" s="62">
        <f>ROUND(M16/3,5)-0.5</f>
        <v>61</v>
      </c>
      <c r="O16" s="138">
        <f t="shared" si="2"/>
        <v>6</v>
      </c>
      <c r="P16" s="61">
        <v>204.5</v>
      </c>
      <c r="Q16" s="62">
        <f>ROUND(P16/3,5)-0.5</f>
        <v>67.66667</v>
      </c>
      <c r="R16" s="138">
        <f t="shared" si="3"/>
        <v>5</v>
      </c>
      <c r="S16" s="56">
        <v>1</v>
      </c>
      <c r="T16" s="56"/>
      <c r="U16" s="61">
        <f t="shared" si="4"/>
        <v>587</v>
      </c>
      <c r="V16" s="63">
        <f>ROUND(U16/3/3,5)-0.5</f>
        <v>64.72222</v>
      </c>
      <c r="W16" s="64"/>
    </row>
    <row r="17" spans="1:22" ht="30" customHeight="1">
      <c r="A17" s="23"/>
      <c r="B17" s="97"/>
      <c r="C17" s="59"/>
      <c r="J17" s="41"/>
      <c r="K17" s="25"/>
      <c r="L17" s="24"/>
      <c r="M17" s="41"/>
      <c r="N17" s="25"/>
      <c r="O17" s="24"/>
      <c r="P17" s="41"/>
      <c r="Q17" s="25"/>
      <c r="R17" s="24"/>
      <c r="S17" s="23"/>
      <c r="T17" s="23"/>
      <c r="U17" s="41"/>
      <c r="V17" s="26"/>
    </row>
    <row r="18" spans="3:12" ht="30" customHeight="1">
      <c r="C18" s="14" t="s">
        <v>2</v>
      </c>
      <c r="D18" s="14"/>
      <c r="E18" s="48"/>
      <c r="F18" s="50"/>
      <c r="G18" s="50"/>
      <c r="H18" s="92"/>
      <c r="I18" s="48" t="s">
        <v>249</v>
      </c>
      <c r="J18" s="10"/>
      <c r="K18" s="4"/>
      <c r="L18" s="9"/>
    </row>
    <row r="19" spans="3:12" ht="30" customHeight="1">
      <c r="C19" s="17" t="s">
        <v>3</v>
      </c>
      <c r="D19" s="17"/>
      <c r="E19" s="93"/>
      <c r="F19" s="49"/>
      <c r="G19" s="49"/>
      <c r="H19" s="94"/>
      <c r="I19" s="49" t="s">
        <v>250</v>
      </c>
      <c r="J19" s="6"/>
      <c r="K19" s="4"/>
      <c r="L19" s="16"/>
    </row>
    <row r="20" ht="32.25" customHeight="1"/>
    <row r="21" ht="32.25" customHeight="1"/>
    <row r="28" spans="3:11" ht="15">
      <c r="C28" s="14"/>
      <c r="I28" s="50"/>
      <c r="J28" s="10"/>
      <c r="K28" s="4"/>
    </row>
    <row r="29" spans="3:11" ht="15">
      <c r="C29" s="17"/>
      <c r="I29" s="49"/>
      <c r="J29" s="6"/>
      <c r="K29" s="4"/>
    </row>
    <row r="34" ht="32.25" customHeight="1"/>
    <row r="35" ht="29.25" customHeight="1"/>
  </sheetData>
  <mergeCells count="25">
    <mergeCell ref="M9:O9"/>
    <mergeCell ref="P9:R9"/>
    <mergeCell ref="S9:S10"/>
    <mergeCell ref="T9:T10"/>
    <mergeCell ref="A1:W1"/>
    <mergeCell ref="A2:W2"/>
    <mergeCell ref="A3:W3"/>
    <mergeCell ref="A4:W4"/>
    <mergeCell ref="A5:W5"/>
    <mergeCell ref="A7:W7"/>
    <mergeCell ref="Q8:W8"/>
    <mergeCell ref="A9:A10"/>
    <mergeCell ref="B9:B10"/>
    <mergeCell ref="A6:W6"/>
    <mergeCell ref="H9:H10"/>
    <mergeCell ref="U9:U10"/>
    <mergeCell ref="V9:V10"/>
    <mergeCell ref="W9:W10"/>
    <mergeCell ref="C9:C10"/>
    <mergeCell ref="D9:D10"/>
    <mergeCell ref="E9:E10"/>
    <mergeCell ref="F9:F10"/>
    <mergeCell ref="G9:G10"/>
    <mergeCell ref="I9:I10"/>
    <mergeCell ref="J9:L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70" zoomScaleSheetLayoutView="70" workbookViewId="0" topLeftCell="A1">
      <selection activeCell="A19" sqref="A19:V19"/>
    </sheetView>
  </sheetViews>
  <sheetFormatPr defaultColWidth="9.140625" defaultRowHeight="12.75"/>
  <cols>
    <col min="1" max="1" width="4.7109375" style="1" customWidth="1"/>
    <col min="2" max="2" width="6.7109375" style="59" hidden="1" customWidth="1"/>
    <col min="3" max="3" width="24.7109375" style="60" customWidth="1"/>
    <col min="4" max="4" width="8.7109375" style="59" hidden="1" customWidth="1"/>
    <col min="5" max="5" width="6.7109375" style="59" customWidth="1"/>
    <col min="6" max="6" width="36.7109375" style="59" customWidth="1"/>
    <col min="7" max="7" width="8.7109375" style="59" hidden="1" customWidth="1"/>
    <col min="8" max="8" width="17.7109375" style="59" hidden="1" customWidth="1"/>
    <col min="9" max="9" width="22.7109375" style="59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30" customHeight="1">
      <c r="A1" s="225" t="s">
        <v>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ht="30" customHeight="1">
      <c r="A2" s="258" t="s">
        <v>232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30" customHeight="1">
      <c r="A3" s="257" t="s">
        <v>18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1:23" ht="30" customHeight="1">
      <c r="A4" s="257" t="s">
        <v>19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4" ht="30" customHeight="1">
      <c r="A5" s="230" t="s">
        <v>271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"/>
    </row>
    <row r="6" spans="1:23" s="20" customFormat="1" ht="30" customHeight="1">
      <c r="A6" s="11" t="s">
        <v>33</v>
      </c>
      <c r="B6" s="96"/>
      <c r="C6" s="43"/>
      <c r="D6" s="44"/>
      <c r="E6" s="44"/>
      <c r="F6" s="45"/>
      <c r="G6" s="45"/>
      <c r="H6" s="45"/>
      <c r="I6" s="58"/>
      <c r="J6" s="19"/>
      <c r="K6" s="19"/>
      <c r="L6" s="19"/>
      <c r="M6" s="19"/>
      <c r="N6" s="19"/>
      <c r="O6" s="19"/>
      <c r="P6" s="19"/>
      <c r="Q6" s="252" t="s">
        <v>233</v>
      </c>
      <c r="R6" s="252"/>
      <c r="S6" s="252"/>
      <c r="T6" s="252"/>
      <c r="U6" s="252"/>
      <c r="V6" s="252"/>
      <c r="W6" s="252"/>
    </row>
    <row r="7" spans="1:23" ht="20.1" customHeight="1">
      <c r="A7" s="253" t="s">
        <v>1</v>
      </c>
      <c r="B7" s="222" t="s">
        <v>20</v>
      </c>
      <c r="C7" s="254" t="s">
        <v>16</v>
      </c>
      <c r="D7" s="255" t="s">
        <v>11</v>
      </c>
      <c r="E7" s="238" t="s">
        <v>10</v>
      </c>
      <c r="F7" s="256" t="s">
        <v>17</v>
      </c>
      <c r="G7" s="256" t="s">
        <v>11</v>
      </c>
      <c r="H7" s="256" t="s">
        <v>8</v>
      </c>
      <c r="I7" s="254" t="s">
        <v>4</v>
      </c>
      <c r="J7" s="261" t="s">
        <v>9</v>
      </c>
      <c r="K7" s="261"/>
      <c r="L7" s="261"/>
      <c r="M7" s="261" t="s">
        <v>5</v>
      </c>
      <c r="N7" s="261"/>
      <c r="O7" s="261"/>
      <c r="P7" s="261" t="s">
        <v>38</v>
      </c>
      <c r="Q7" s="261"/>
      <c r="R7" s="261"/>
      <c r="S7" s="240" t="s">
        <v>25</v>
      </c>
      <c r="T7" s="250" t="s">
        <v>26</v>
      </c>
      <c r="U7" s="253" t="s">
        <v>6</v>
      </c>
      <c r="V7" s="261" t="s">
        <v>21</v>
      </c>
      <c r="W7" s="227" t="s">
        <v>14</v>
      </c>
    </row>
    <row r="8" spans="1:23" ht="39.95" customHeight="1">
      <c r="A8" s="253"/>
      <c r="B8" s="222"/>
      <c r="C8" s="254"/>
      <c r="D8" s="255"/>
      <c r="E8" s="255"/>
      <c r="F8" s="256"/>
      <c r="G8" s="256"/>
      <c r="H8" s="256"/>
      <c r="I8" s="254"/>
      <c r="J8" s="21" t="s">
        <v>15</v>
      </c>
      <c r="K8" s="22" t="s">
        <v>0</v>
      </c>
      <c r="L8" s="21" t="s">
        <v>1</v>
      </c>
      <c r="M8" s="21" t="s">
        <v>15</v>
      </c>
      <c r="N8" s="22" t="s">
        <v>0</v>
      </c>
      <c r="O8" s="21" t="s">
        <v>1</v>
      </c>
      <c r="P8" s="21" t="s">
        <v>15</v>
      </c>
      <c r="Q8" s="22" t="s">
        <v>0</v>
      </c>
      <c r="R8" s="21" t="s">
        <v>1</v>
      </c>
      <c r="S8" s="240"/>
      <c r="T8" s="251"/>
      <c r="U8" s="253"/>
      <c r="V8" s="262"/>
      <c r="W8" s="228"/>
    </row>
    <row r="9" spans="1:23" s="59" customFormat="1" ht="32.1" customHeight="1">
      <c r="A9" s="263" t="s">
        <v>253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104"/>
    </row>
    <row r="10" spans="1:23" s="59" customFormat="1" ht="34.9" customHeight="1">
      <c r="A10" s="88">
        <v>1</v>
      </c>
      <c r="B10" s="73">
        <v>2009</v>
      </c>
      <c r="C10" s="34" t="s">
        <v>239</v>
      </c>
      <c r="D10" s="77" t="s">
        <v>235</v>
      </c>
      <c r="E10" s="73" t="s">
        <v>30</v>
      </c>
      <c r="F10" s="119" t="s">
        <v>236</v>
      </c>
      <c r="G10" s="77" t="s">
        <v>237</v>
      </c>
      <c r="H10" s="72" t="s">
        <v>238</v>
      </c>
      <c r="I10" s="74" t="s">
        <v>34</v>
      </c>
      <c r="J10" s="61">
        <v>155</v>
      </c>
      <c r="K10" s="62">
        <f>ROUND(J10/2.3,5)</f>
        <v>67.3913</v>
      </c>
      <c r="L10" s="138">
        <v>1</v>
      </c>
      <c r="M10" s="61">
        <v>154.5</v>
      </c>
      <c r="N10" s="62">
        <f>ROUND(M10/2.3,5)</f>
        <v>67.17391</v>
      </c>
      <c r="O10" s="138">
        <v>1</v>
      </c>
      <c r="P10" s="61">
        <v>156.5</v>
      </c>
      <c r="Q10" s="62">
        <f>ROUND(P10/2.3,5)</f>
        <v>68.04348</v>
      </c>
      <c r="R10" s="138">
        <v>1</v>
      </c>
      <c r="S10" s="56"/>
      <c r="T10" s="56"/>
      <c r="U10" s="61">
        <f>J10+M10+P10</f>
        <v>466</v>
      </c>
      <c r="V10" s="63">
        <f>ROUND(U10/2.3/3,5)</f>
        <v>67.53623</v>
      </c>
      <c r="W10" s="143"/>
    </row>
    <row r="11" spans="1:23" s="59" customFormat="1" ht="32.1" customHeight="1">
      <c r="A11" s="264" t="s">
        <v>136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19"/>
    </row>
    <row r="12" spans="1:24" ht="30" customHeight="1">
      <c r="A12" s="265" t="s">
        <v>263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"/>
    </row>
    <row r="13" spans="1:23" s="59" customFormat="1" ht="34.9" customHeight="1">
      <c r="A13" s="88">
        <v>1</v>
      </c>
      <c r="B13" s="128">
        <v>2005</v>
      </c>
      <c r="C13" s="5" t="s">
        <v>98</v>
      </c>
      <c r="D13" s="129" t="s">
        <v>99</v>
      </c>
      <c r="E13" s="128" t="s">
        <v>27</v>
      </c>
      <c r="F13" s="40" t="s">
        <v>100</v>
      </c>
      <c r="G13" s="77" t="s">
        <v>101</v>
      </c>
      <c r="H13" s="72" t="s">
        <v>102</v>
      </c>
      <c r="I13" s="74" t="s">
        <v>47</v>
      </c>
      <c r="J13" s="61">
        <v>218.5</v>
      </c>
      <c r="K13" s="62">
        <f aca="true" t="shared" si="0" ref="K13">ROUND(J13/3.4,5)</f>
        <v>64.26471</v>
      </c>
      <c r="L13" s="138">
        <v>1</v>
      </c>
      <c r="M13" s="61">
        <v>215</v>
      </c>
      <c r="N13" s="62">
        <f aca="true" t="shared" si="1" ref="N13">ROUND(M13/3.4,5)</f>
        <v>63.23529</v>
      </c>
      <c r="O13" s="138">
        <v>1</v>
      </c>
      <c r="P13" s="61">
        <v>216.5</v>
      </c>
      <c r="Q13" s="62">
        <f aca="true" t="shared" si="2" ref="Q13">ROUND(P13/3.4,5)</f>
        <v>63.67647</v>
      </c>
      <c r="R13" s="138">
        <v>1</v>
      </c>
      <c r="S13" s="56"/>
      <c r="T13" s="56"/>
      <c r="U13" s="61">
        <f aca="true" t="shared" si="3" ref="U13">J13+M13+P13</f>
        <v>650</v>
      </c>
      <c r="V13" s="63">
        <f aca="true" t="shared" si="4" ref="V13">ROUND(U13/3.4/3,5)</f>
        <v>63.72549</v>
      </c>
      <c r="W13" s="218"/>
    </row>
    <row r="14" spans="1:23" s="59" customFormat="1" ht="32.1" customHeight="1">
      <c r="A14" s="263" t="s">
        <v>254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145"/>
    </row>
    <row r="15" spans="1:23" s="59" customFormat="1" ht="34.9" customHeight="1">
      <c r="A15" s="102">
        <f>RANK(V15,$V$15:$V$16,0)</f>
        <v>1</v>
      </c>
      <c r="B15" s="73">
        <v>2005</v>
      </c>
      <c r="C15" s="158" t="s">
        <v>212</v>
      </c>
      <c r="D15" s="77" t="s">
        <v>213</v>
      </c>
      <c r="E15" s="73">
        <v>1</v>
      </c>
      <c r="F15" s="51" t="s">
        <v>214</v>
      </c>
      <c r="G15" s="77" t="s">
        <v>215</v>
      </c>
      <c r="H15" s="72" t="s">
        <v>216</v>
      </c>
      <c r="I15" s="74" t="s">
        <v>37</v>
      </c>
      <c r="J15" s="66">
        <v>201</v>
      </c>
      <c r="K15" s="52">
        <f>ROUND(J15/3.3,5)</f>
        <v>60.90909</v>
      </c>
      <c r="L15" s="67">
        <f>RANK(K15,K$15:K$16,0)</f>
        <v>1</v>
      </c>
      <c r="M15" s="66">
        <v>199</v>
      </c>
      <c r="N15" s="52">
        <f>ROUND(M15/3.3,5)</f>
        <v>60.30303</v>
      </c>
      <c r="O15" s="67">
        <f>RANK(N15,N$15:N$16,0)</f>
        <v>1</v>
      </c>
      <c r="P15" s="66">
        <v>202</v>
      </c>
      <c r="Q15" s="52">
        <f>ROUND(P15/3.3,5)</f>
        <v>61.21212</v>
      </c>
      <c r="R15" s="67">
        <f>RANK(Q15,Q$15:Q$16,0)</f>
        <v>1</v>
      </c>
      <c r="S15" s="68"/>
      <c r="T15" s="68"/>
      <c r="U15" s="66">
        <f>J15+M15+P15</f>
        <v>602</v>
      </c>
      <c r="V15" s="53">
        <f>ROUND(U15/3.3/3,5)</f>
        <v>60.80808</v>
      </c>
      <c r="W15" s="64"/>
    </row>
    <row r="16" spans="1:23" s="59" customFormat="1" ht="34.9" customHeight="1">
      <c r="A16" s="121">
        <f>RANK(V16,$V$15:$V$16,0)</f>
        <v>2</v>
      </c>
      <c r="B16" s="73">
        <v>2009</v>
      </c>
      <c r="C16" s="47" t="s">
        <v>65</v>
      </c>
      <c r="D16" s="77" t="s">
        <v>132</v>
      </c>
      <c r="E16" s="73" t="s">
        <v>28</v>
      </c>
      <c r="F16" s="51" t="s">
        <v>66</v>
      </c>
      <c r="G16" s="77" t="s">
        <v>67</v>
      </c>
      <c r="H16" s="72" t="s">
        <v>68</v>
      </c>
      <c r="I16" s="74" t="s">
        <v>29</v>
      </c>
      <c r="J16" s="125">
        <v>190</v>
      </c>
      <c r="K16" s="52">
        <f>ROUND(J16/3.3,5)</f>
        <v>57.57576</v>
      </c>
      <c r="L16" s="123">
        <f>RANK(K16,K$15:K$16,0)</f>
        <v>2</v>
      </c>
      <c r="M16" s="125">
        <v>182.5</v>
      </c>
      <c r="N16" s="52">
        <f>ROUND(M16/3.3,5)</f>
        <v>55.30303</v>
      </c>
      <c r="O16" s="123">
        <f>RANK(N16,N$15:N$16,0)</f>
        <v>2</v>
      </c>
      <c r="P16" s="125">
        <v>194.5</v>
      </c>
      <c r="Q16" s="52">
        <f>ROUND(P16/3.3,5)</f>
        <v>58.93939</v>
      </c>
      <c r="R16" s="123">
        <f>RANK(Q16,Q$15:Q$16,0)</f>
        <v>2</v>
      </c>
      <c r="S16" s="126"/>
      <c r="T16" s="126"/>
      <c r="U16" s="125">
        <f>J16+M16+P16</f>
        <v>567</v>
      </c>
      <c r="V16" s="53">
        <f>ROUND(U16/3.3/3,5)</f>
        <v>57.27273</v>
      </c>
      <c r="W16" s="64"/>
    </row>
    <row r="17" spans="1:23" s="59" customFormat="1" ht="32.1" customHeight="1">
      <c r="A17" s="263" t="s">
        <v>255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144"/>
    </row>
    <row r="18" spans="1:23" s="59" customFormat="1" ht="34.9" customHeight="1">
      <c r="A18" s="121">
        <v>1</v>
      </c>
      <c r="B18" s="73">
        <v>2004</v>
      </c>
      <c r="C18" s="95" t="s">
        <v>227</v>
      </c>
      <c r="D18" s="77" t="s">
        <v>91</v>
      </c>
      <c r="E18" s="73">
        <v>2</v>
      </c>
      <c r="F18" s="36" t="s">
        <v>85</v>
      </c>
      <c r="G18" s="77" t="s">
        <v>86</v>
      </c>
      <c r="H18" s="72" t="s">
        <v>87</v>
      </c>
      <c r="I18" s="74" t="s">
        <v>47</v>
      </c>
      <c r="J18" s="125">
        <v>208</v>
      </c>
      <c r="K18" s="122">
        <f aca="true" t="shared" si="5" ref="K18">ROUND(J18/3.4,5)</f>
        <v>61.17647</v>
      </c>
      <c r="L18" s="123">
        <v>1</v>
      </c>
      <c r="M18" s="125">
        <v>210.5</v>
      </c>
      <c r="N18" s="122">
        <f aca="true" t="shared" si="6" ref="N18">ROUND(M18/3.4,5)</f>
        <v>61.91176</v>
      </c>
      <c r="O18" s="123">
        <v>1</v>
      </c>
      <c r="P18" s="125">
        <v>214</v>
      </c>
      <c r="Q18" s="122">
        <f aca="true" t="shared" si="7" ref="Q18">ROUND(P18/3.4,5)</f>
        <v>62.94118</v>
      </c>
      <c r="R18" s="123">
        <v>1</v>
      </c>
      <c r="S18" s="126"/>
      <c r="T18" s="126"/>
      <c r="U18" s="125">
        <f aca="true" t="shared" si="8" ref="U18">J18+M18+P18</f>
        <v>632.5</v>
      </c>
      <c r="V18" s="124">
        <f aca="true" t="shared" si="9" ref="V18">ROUND(U18/3.4/3,5)</f>
        <v>62.0098</v>
      </c>
      <c r="W18" s="127"/>
    </row>
    <row r="19" spans="1:23" s="59" customFormat="1" ht="32.1" customHeight="1">
      <c r="A19" s="263" t="s">
        <v>256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144"/>
    </row>
    <row r="20" spans="1:23" s="59" customFormat="1" ht="34.9" customHeight="1">
      <c r="A20" s="102">
        <v>1</v>
      </c>
      <c r="B20" s="73">
        <v>1969</v>
      </c>
      <c r="C20" s="34" t="s">
        <v>155</v>
      </c>
      <c r="D20" s="77" t="s">
        <v>156</v>
      </c>
      <c r="E20" s="73">
        <v>1</v>
      </c>
      <c r="F20" s="38" t="s">
        <v>71</v>
      </c>
      <c r="G20" s="77" t="s">
        <v>124</v>
      </c>
      <c r="H20" s="72" t="s">
        <v>125</v>
      </c>
      <c r="I20" s="74" t="s">
        <v>47</v>
      </c>
      <c r="J20" s="66">
        <v>251.5</v>
      </c>
      <c r="K20" s="52">
        <f>ROUND(J20/4.1,5)</f>
        <v>61.34146</v>
      </c>
      <c r="L20" s="67">
        <v>1</v>
      </c>
      <c r="M20" s="66">
        <v>262.5</v>
      </c>
      <c r="N20" s="52">
        <f>ROUND(M20/4.1,5)</f>
        <v>64.02439</v>
      </c>
      <c r="O20" s="67">
        <v>1</v>
      </c>
      <c r="P20" s="66">
        <v>265</v>
      </c>
      <c r="Q20" s="52">
        <f>ROUND(P20/4.1,5)</f>
        <v>64.63415</v>
      </c>
      <c r="R20" s="67">
        <v>1</v>
      </c>
      <c r="S20" s="68"/>
      <c r="T20" s="68"/>
      <c r="U20" s="66">
        <f>J20+M20+P20</f>
        <v>779</v>
      </c>
      <c r="V20" s="53">
        <f>ROUND(U20/4.1/3,5)</f>
        <v>63.33333</v>
      </c>
      <c r="W20" s="64"/>
    </row>
    <row r="21" spans="1:22" ht="30" customHeight="1">
      <c r="A21" s="23"/>
      <c r="B21" s="97"/>
      <c r="C21" s="59"/>
      <c r="J21" s="41"/>
      <c r="K21" s="25"/>
      <c r="L21" s="24"/>
      <c r="M21" s="41"/>
      <c r="N21" s="25"/>
      <c r="O21" s="24"/>
      <c r="P21" s="41"/>
      <c r="Q21" s="25"/>
      <c r="R21" s="24"/>
      <c r="S21" s="23"/>
      <c r="T21" s="23"/>
      <c r="U21" s="41"/>
      <c r="V21" s="26"/>
    </row>
    <row r="22" spans="3:12" ht="30" customHeight="1">
      <c r="C22" s="14" t="s">
        <v>2</v>
      </c>
      <c r="D22" s="14"/>
      <c r="E22" s="48"/>
      <c r="F22" s="50"/>
      <c r="G22" s="50"/>
      <c r="H22" s="92"/>
      <c r="I22" s="48" t="s">
        <v>249</v>
      </c>
      <c r="J22" s="10"/>
      <c r="K22" s="4"/>
      <c r="L22" s="9"/>
    </row>
    <row r="23" spans="3:12" ht="30" customHeight="1">
      <c r="C23" s="17" t="s">
        <v>3</v>
      </c>
      <c r="D23" s="17"/>
      <c r="E23" s="93"/>
      <c r="F23" s="49"/>
      <c r="G23" s="49"/>
      <c r="H23" s="94"/>
      <c r="I23" s="49" t="s">
        <v>250</v>
      </c>
      <c r="J23" s="6"/>
      <c r="K23" s="4"/>
      <c r="L23" s="16"/>
    </row>
    <row r="24" ht="32.25" customHeight="1"/>
    <row r="25" ht="32.25" customHeight="1"/>
    <row r="32" spans="3:11" ht="15">
      <c r="C32" s="14"/>
      <c r="I32" s="50"/>
      <c r="J32" s="10"/>
      <c r="K32" s="4"/>
    </row>
    <row r="33" spans="3:11" ht="15">
      <c r="C33" s="17"/>
      <c r="I33" s="49"/>
      <c r="J33" s="6"/>
      <c r="K33" s="4"/>
    </row>
    <row r="38" ht="32.25" customHeight="1"/>
    <row r="39" ht="29.25" customHeight="1"/>
  </sheetData>
  <mergeCells count="29">
    <mergeCell ref="S7:S8"/>
    <mergeCell ref="T7:T8"/>
    <mergeCell ref="A11:V11"/>
    <mergeCell ref="A14:V14"/>
    <mergeCell ref="A9:V9"/>
    <mergeCell ref="M7:O7"/>
    <mergeCell ref="P7:R7"/>
    <mergeCell ref="A12:W12"/>
    <mergeCell ref="A17:V17"/>
    <mergeCell ref="A19:V19"/>
    <mergeCell ref="Q6:W6"/>
    <mergeCell ref="A7:A8"/>
    <mergeCell ref="B7:B8"/>
    <mergeCell ref="C7:C8"/>
    <mergeCell ref="D7:D8"/>
    <mergeCell ref="E7:E8"/>
    <mergeCell ref="F7:F8"/>
    <mergeCell ref="G7:G8"/>
    <mergeCell ref="H7:H8"/>
    <mergeCell ref="U7:U8"/>
    <mergeCell ref="V7:V8"/>
    <mergeCell ref="W7:W8"/>
    <mergeCell ref="I7:I8"/>
    <mergeCell ref="J7:L7"/>
    <mergeCell ref="A1:W1"/>
    <mergeCell ref="A2:W2"/>
    <mergeCell ref="A3:W3"/>
    <mergeCell ref="A4:W4"/>
    <mergeCell ref="A5:W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view="pageBreakPreview" zoomScale="70" zoomScaleSheetLayoutView="70" workbookViewId="0" topLeftCell="A1">
      <selection activeCell="Z8" sqref="Z8"/>
    </sheetView>
  </sheetViews>
  <sheetFormatPr defaultColWidth="9.140625" defaultRowHeight="12.75"/>
  <cols>
    <col min="1" max="1" width="4.7109375" style="8" customWidth="1"/>
    <col min="2" max="2" width="6.7109375" style="75" hidden="1" customWidth="1"/>
    <col min="3" max="3" width="28.7109375" style="75" customWidth="1"/>
    <col min="4" max="4" width="8.7109375" style="75" hidden="1" customWidth="1"/>
    <col min="5" max="5" width="6.7109375" style="75" customWidth="1"/>
    <col min="6" max="6" width="40.7109375" style="75" customWidth="1"/>
    <col min="7" max="7" width="8.7109375" style="75" hidden="1" customWidth="1"/>
    <col min="8" max="8" width="17.7109375" style="75" hidden="1" customWidth="1"/>
    <col min="9" max="9" width="24.7109375" style="75" customWidth="1"/>
    <col min="10" max="15" width="8.7109375" style="8" customWidth="1"/>
    <col min="16" max="16" width="4.7109375" style="8" customWidth="1"/>
    <col min="17" max="17" width="6.7109375" style="8" customWidth="1"/>
    <col min="18" max="18" width="8.7109375" style="8" customWidth="1"/>
    <col min="19" max="21" width="4.7109375" style="8" customWidth="1"/>
    <col min="22" max="22" width="8.8515625" style="8" customWidth="1"/>
    <col min="23" max="23" width="6.7109375" style="8" hidden="1" customWidth="1"/>
    <col min="24" max="257" width="8.8515625" style="8" customWidth="1"/>
    <col min="258" max="258" width="4.7109375" style="8" customWidth="1"/>
    <col min="259" max="259" width="24.7109375" style="8" customWidth="1"/>
    <col min="260" max="260" width="9.140625" style="8" hidden="1" customWidth="1"/>
    <col min="261" max="261" width="6.7109375" style="8" customWidth="1"/>
    <col min="262" max="262" width="36.7109375" style="8" customWidth="1"/>
    <col min="263" max="264" width="9.140625" style="8" hidden="1" customWidth="1"/>
    <col min="265" max="265" width="22.7109375" style="8" customWidth="1"/>
    <col min="266" max="271" width="8.7109375" style="8" customWidth="1"/>
    <col min="272" max="272" width="4.7109375" style="8" customWidth="1"/>
    <col min="273" max="273" width="6.7109375" style="8" customWidth="1"/>
    <col min="274" max="274" width="8.7109375" style="8" customWidth="1"/>
    <col min="275" max="277" width="4.7109375" style="8" customWidth="1"/>
    <col min="278" max="278" width="8.8515625" style="8" customWidth="1"/>
    <col min="279" max="279" width="9.140625" style="8" hidden="1" customWidth="1"/>
    <col min="280" max="513" width="8.8515625" style="8" customWidth="1"/>
    <col min="514" max="514" width="4.7109375" style="8" customWidth="1"/>
    <col min="515" max="515" width="24.7109375" style="8" customWidth="1"/>
    <col min="516" max="516" width="9.140625" style="8" hidden="1" customWidth="1"/>
    <col min="517" max="517" width="6.7109375" style="8" customWidth="1"/>
    <col min="518" max="518" width="36.7109375" style="8" customWidth="1"/>
    <col min="519" max="520" width="9.140625" style="8" hidden="1" customWidth="1"/>
    <col min="521" max="521" width="22.7109375" style="8" customWidth="1"/>
    <col min="522" max="527" width="8.7109375" style="8" customWidth="1"/>
    <col min="528" max="528" width="4.7109375" style="8" customWidth="1"/>
    <col min="529" max="529" width="6.7109375" style="8" customWidth="1"/>
    <col min="530" max="530" width="8.7109375" style="8" customWidth="1"/>
    <col min="531" max="533" width="4.7109375" style="8" customWidth="1"/>
    <col min="534" max="534" width="8.8515625" style="8" customWidth="1"/>
    <col min="535" max="535" width="9.140625" style="8" hidden="1" customWidth="1"/>
    <col min="536" max="769" width="8.8515625" style="8" customWidth="1"/>
    <col min="770" max="770" width="4.7109375" style="8" customWidth="1"/>
    <col min="771" max="771" width="24.7109375" style="8" customWidth="1"/>
    <col min="772" max="772" width="9.140625" style="8" hidden="1" customWidth="1"/>
    <col min="773" max="773" width="6.7109375" style="8" customWidth="1"/>
    <col min="774" max="774" width="36.7109375" style="8" customWidth="1"/>
    <col min="775" max="776" width="9.140625" style="8" hidden="1" customWidth="1"/>
    <col min="777" max="777" width="22.7109375" style="8" customWidth="1"/>
    <col min="778" max="783" width="8.7109375" style="8" customWidth="1"/>
    <col min="784" max="784" width="4.7109375" style="8" customWidth="1"/>
    <col min="785" max="785" width="6.7109375" style="8" customWidth="1"/>
    <col min="786" max="786" width="8.7109375" style="8" customWidth="1"/>
    <col min="787" max="789" width="4.7109375" style="8" customWidth="1"/>
    <col min="790" max="790" width="8.8515625" style="8" customWidth="1"/>
    <col min="791" max="791" width="9.140625" style="8" hidden="1" customWidth="1"/>
    <col min="792" max="1025" width="8.8515625" style="8" customWidth="1"/>
    <col min="1026" max="1026" width="4.7109375" style="8" customWidth="1"/>
    <col min="1027" max="1027" width="24.7109375" style="8" customWidth="1"/>
    <col min="1028" max="1028" width="9.140625" style="8" hidden="1" customWidth="1"/>
    <col min="1029" max="1029" width="6.7109375" style="8" customWidth="1"/>
    <col min="1030" max="1030" width="36.7109375" style="8" customWidth="1"/>
    <col min="1031" max="1032" width="9.140625" style="8" hidden="1" customWidth="1"/>
    <col min="1033" max="1033" width="22.7109375" style="8" customWidth="1"/>
    <col min="1034" max="1039" width="8.7109375" style="8" customWidth="1"/>
    <col min="1040" max="1040" width="4.7109375" style="8" customWidth="1"/>
    <col min="1041" max="1041" width="6.7109375" style="8" customWidth="1"/>
    <col min="1042" max="1042" width="8.7109375" style="8" customWidth="1"/>
    <col min="1043" max="1045" width="4.7109375" style="8" customWidth="1"/>
    <col min="1046" max="1046" width="8.8515625" style="8" customWidth="1"/>
    <col min="1047" max="1047" width="9.140625" style="8" hidden="1" customWidth="1"/>
    <col min="1048" max="1281" width="8.8515625" style="8" customWidth="1"/>
    <col min="1282" max="1282" width="4.7109375" style="8" customWidth="1"/>
    <col min="1283" max="1283" width="24.7109375" style="8" customWidth="1"/>
    <col min="1284" max="1284" width="9.140625" style="8" hidden="1" customWidth="1"/>
    <col min="1285" max="1285" width="6.7109375" style="8" customWidth="1"/>
    <col min="1286" max="1286" width="36.7109375" style="8" customWidth="1"/>
    <col min="1287" max="1288" width="9.140625" style="8" hidden="1" customWidth="1"/>
    <col min="1289" max="1289" width="22.7109375" style="8" customWidth="1"/>
    <col min="1290" max="1295" width="8.7109375" style="8" customWidth="1"/>
    <col min="1296" max="1296" width="4.7109375" style="8" customWidth="1"/>
    <col min="1297" max="1297" width="6.7109375" style="8" customWidth="1"/>
    <col min="1298" max="1298" width="8.7109375" style="8" customWidth="1"/>
    <col min="1299" max="1301" width="4.7109375" style="8" customWidth="1"/>
    <col min="1302" max="1302" width="8.8515625" style="8" customWidth="1"/>
    <col min="1303" max="1303" width="9.140625" style="8" hidden="1" customWidth="1"/>
    <col min="1304" max="1537" width="8.8515625" style="8" customWidth="1"/>
    <col min="1538" max="1538" width="4.7109375" style="8" customWidth="1"/>
    <col min="1539" max="1539" width="24.7109375" style="8" customWidth="1"/>
    <col min="1540" max="1540" width="9.140625" style="8" hidden="1" customWidth="1"/>
    <col min="1541" max="1541" width="6.7109375" style="8" customWidth="1"/>
    <col min="1542" max="1542" width="36.7109375" style="8" customWidth="1"/>
    <col min="1543" max="1544" width="9.140625" style="8" hidden="1" customWidth="1"/>
    <col min="1545" max="1545" width="22.7109375" style="8" customWidth="1"/>
    <col min="1546" max="1551" width="8.7109375" style="8" customWidth="1"/>
    <col min="1552" max="1552" width="4.7109375" style="8" customWidth="1"/>
    <col min="1553" max="1553" width="6.7109375" style="8" customWidth="1"/>
    <col min="1554" max="1554" width="8.7109375" style="8" customWidth="1"/>
    <col min="1555" max="1557" width="4.7109375" style="8" customWidth="1"/>
    <col min="1558" max="1558" width="8.8515625" style="8" customWidth="1"/>
    <col min="1559" max="1559" width="9.140625" style="8" hidden="1" customWidth="1"/>
    <col min="1560" max="1793" width="8.8515625" style="8" customWidth="1"/>
    <col min="1794" max="1794" width="4.7109375" style="8" customWidth="1"/>
    <col min="1795" max="1795" width="24.7109375" style="8" customWidth="1"/>
    <col min="1796" max="1796" width="9.140625" style="8" hidden="1" customWidth="1"/>
    <col min="1797" max="1797" width="6.7109375" style="8" customWidth="1"/>
    <col min="1798" max="1798" width="36.7109375" style="8" customWidth="1"/>
    <col min="1799" max="1800" width="9.140625" style="8" hidden="1" customWidth="1"/>
    <col min="1801" max="1801" width="22.7109375" style="8" customWidth="1"/>
    <col min="1802" max="1807" width="8.7109375" style="8" customWidth="1"/>
    <col min="1808" max="1808" width="4.7109375" style="8" customWidth="1"/>
    <col min="1809" max="1809" width="6.7109375" style="8" customWidth="1"/>
    <col min="1810" max="1810" width="8.7109375" style="8" customWidth="1"/>
    <col min="1811" max="1813" width="4.7109375" style="8" customWidth="1"/>
    <col min="1814" max="1814" width="8.8515625" style="8" customWidth="1"/>
    <col min="1815" max="1815" width="9.140625" style="8" hidden="1" customWidth="1"/>
    <col min="1816" max="2049" width="8.8515625" style="8" customWidth="1"/>
    <col min="2050" max="2050" width="4.7109375" style="8" customWidth="1"/>
    <col min="2051" max="2051" width="24.7109375" style="8" customWidth="1"/>
    <col min="2052" max="2052" width="9.140625" style="8" hidden="1" customWidth="1"/>
    <col min="2053" max="2053" width="6.7109375" style="8" customWidth="1"/>
    <col min="2054" max="2054" width="36.7109375" style="8" customWidth="1"/>
    <col min="2055" max="2056" width="9.140625" style="8" hidden="1" customWidth="1"/>
    <col min="2057" max="2057" width="22.7109375" style="8" customWidth="1"/>
    <col min="2058" max="2063" width="8.7109375" style="8" customWidth="1"/>
    <col min="2064" max="2064" width="4.7109375" style="8" customWidth="1"/>
    <col min="2065" max="2065" width="6.7109375" style="8" customWidth="1"/>
    <col min="2066" max="2066" width="8.7109375" style="8" customWidth="1"/>
    <col min="2067" max="2069" width="4.7109375" style="8" customWidth="1"/>
    <col min="2070" max="2070" width="8.8515625" style="8" customWidth="1"/>
    <col min="2071" max="2071" width="9.140625" style="8" hidden="1" customWidth="1"/>
    <col min="2072" max="2305" width="8.8515625" style="8" customWidth="1"/>
    <col min="2306" max="2306" width="4.7109375" style="8" customWidth="1"/>
    <col min="2307" max="2307" width="24.7109375" style="8" customWidth="1"/>
    <col min="2308" max="2308" width="9.140625" style="8" hidden="1" customWidth="1"/>
    <col min="2309" max="2309" width="6.7109375" style="8" customWidth="1"/>
    <col min="2310" max="2310" width="36.7109375" style="8" customWidth="1"/>
    <col min="2311" max="2312" width="9.140625" style="8" hidden="1" customWidth="1"/>
    <col min="2313" max="2313" width="22.7109375" style="8" customWidth="1"/>
    <col min="2314" max="2319" width="8.7109375" style="8" customWidth="1"/>
    <col min="2320" max="2320" width="4.7109375" style="8" customWidth="1"/>
    <col min="2321" max="2321" width="6.7109375" style="8" customWidth="1"/>
    <col min="2322" max="2322" width="8.7109375" style="8" customWidth="1"/>
    <col min="2323" max="2325" width="4.7109375" style="8" customWidth="1"/>
    <col min="2326" max="2326" width="8.8515625" style="8" customWidth="1"/>
    <col min="2327" max="2327" width="9.140625" style="8" hidden="1" customWidth="1"/>
    <col min="2328" max="2561" width="8.8515625" style="8" customWidth="1"/>
    <col min="2562" max="2562" width="4.7109375" style="8" customWidth="1"/>
    <col min="2563" max="2563" width="24.7109375" style="8" customWidth="1"/>
    <col min="2564" max="2564" width="9.140625" style="8" hidden="1" customWidth="1"/>
    <col min="2565" max="2565" width="6.7109375" style="8" customWidth="1"/>
    <col min="2566" max="2566" width="36.7109375" style="8" customWidth="1"/>
    <col min="2567" max="2568" width="9.140625" style="8" hidden="1" customWidth="1"/>
    <col min="2569" max="2569" width="22.7109375" style="8" customWidth="1"/>
    <col min="2570" max="2575" width="8.7109375" style="8" customWidth="1"/>
    <col min="2576" max="2576" width="4.7109375" style="8" customWidth="1"/>
    <col min="2577" max="2577" width="6.7109375" style="8" customWidth="1"/>
    <col min="2578" max="2578" width="8.7109375" style="8" customWidth="1"/>
    <col min="2579" max="2581" width="4.7109375" style="8" customWidth="1"/>
    <col min="2582" max="2582" width="8.8515625" style="8" customWidth="1"/>
    <col min="2583" max="2583" width="9.140625" style="8" hidden="1" customWidth="1"/>
    <col min="2584" max="2817" width="8.8515625" style="8" customWidth="1"/>
    <col min="2818" max="2818" width="4.7109375" style="8" customWidth="1"/>
    <col min="2819" max="2819" width="24.7109375" style="8" customWidth="1"/>
    <col min="2820" max="2820" width="9.140625" style="8" hidden="1" customWidth="1"/>
    <col min="2821" max="2821" width="6.7109375" style="8" customWidth="1"/>
    <col min="2822" max="2822" width="36.7109375" style="8" customWidth="1"/>
    <col min="2823" max="2824" width="9.140625" style="8" hidden="1" customWidth="1"/>
    <col min="2825" max="2825" width="22.7109375" style="8" customWidth="1"/>
    <col min="2826" max="2831" width="8.7109375" style="8" customWidth="1"/>
    <col min="2832" max="2832" width="4.7109375" style="8" customWidth="1"/>
    <col min="2833" max="2833" width="6.7109375" style="8" customWidth="1"/>
    <col min="2834" max="2834" width="8.7109375" style="8" customWidth="1"/>
    <col min="2835" max="2837" width="4.7109375" style="8" customWidth="1"/>
    <col min="2838" max="2838" width="8.8515625" style="8" customWidth="1"/>
    <col min="2839" max="2839" width="9.140625" style="8" hidden="1" customWidth="1"/>
    <col min="2840" max="3073" width="8.8515625" style="8" customWidth="1"/>
    <col min="3074" max="3074" width="4.7109375" style="8" customWidth="1"/>
    <col min="3075" max="3075" width="24.7109375" style="8" customWidth="1"/>
    <col min="3076" max="3076" width="9.140625" style="8" hidden="1" customWidth="1"/>
    <col min="3077" max="3077" width="6.7109375" style="8" customWidth="1"/>
    <col min="3078" max="3078" width="36.7109375" style="8" customWidth="1"/>
    <col min="3079" max="3080" width="9.140625" style="8" hidden="1" customWidth="1"/>
    <col min="3081" max="3081" width="22.7109375" style="8" customWidth="1"/>
    <col min="3082" max="3087" width="8.7109375" style="8" customWidth="1"/>
    <col min="3088" max="3088" width="4.7109375" style="8" customWidth="1"/>
    <col min="3089" max="3089" width="6.7109375" style="8" customWidth="1"/>
    <col min="3090" max="3090" width="8.7109375" style="8" customWidth="1"/>
    <col min="3091" max="3093" width="4.7109375" style="8" customWidth="1"/>
    <col min="3094" max="3094" width="8.8515625" style="8" customWidth="1"/>
    <col min="3095" max="3095" width="9.140625" style="8" hidden="1" customWidth="1"/>
    <col min="3096" max="3329" width="8.8515625" style="8" customWidth="1"/>
    <col min="3330" max="3330" width="4.7109375" style="8" customWidth="1"/>
    <col min="3331" max="3331" width="24.7109375" style="8" customWidth="1"/>
    <col min="3332" max="3332" width="9.140625" style="8" hidden="1" customWidth="1"/>
    <col min="3333" max="3333" width="6.7109375" style="8" customWidth="1"/>
    <col min="3334" max="3334" width="36.7109375" style="8" customWidth="1"/>
    <col min="3335" max="3336" width="9.140625" style="8" hidden="1" customWidth="1"/>
    <col min="3337" max="3337" width="22.7109375" style="8" customWidth="1"/>
    <col min="3338" max="3343" width="8.7109375" style="8" customWidth="1"/>
    <col min="3344" max="3344" width="4.7109375" style="8" customWidth="1"/>
    <col min="3345" max="3345" width="6.7109375" style="8" customWidth="1"/>
    <col min="3346" max="3346" width="8.7109375" style="8" customWidth="1"/>
    <col min="3347" max="3349" width="4.7109375" style="8" customWidth="1"/>
    <col min="3350" max="3350" width="8.8515625" style="8" customWidth="1"/>
    <col min="3351" max="3351" width="9.140625" style="8" hidden="1" customWidth="1"/>
    <col min="3352" max="3585" width="8.8515625" style="8" customWidth="1"/>
    <col min="3586" max="3586" width="4.7109375" style="8" customWidth="1"/>
    <col min="3587" max="3587" width="24.7109375" style="8" customWidth="1"/>
    <col min="3588" max="3588" width="9.140625" style="8" hidden="1" customWidth="1"/>
    <col min="3589" max="3589" width="6.7109375" style="8" customWidth="1"/>
    <col min="3590" max="3590" width="36.7109375" style="8" customWidth="1"/>
    <col min="3591" max="3592" width="9.140625" style="8" hidden="1" customWidth="1"/>
    <col min="3593" max="3593" width="22.7109375" style="8" customWidth="1"/>
    <col min="3594" max="3599" width="8.7109375" style="8" customWidth="1"/>
    <col min="3600" max="3600" width="4.7109375" style="8" customWidth="1"/>
    <col min="3601" max="3601" width="6.7109375" style="8" customWidth="1"/>
    <col min="3602" max="3602" width="8.7109375" style="8" customWidth="1"/>
    <col min="3603" max="3605" width="4.7109375" style="8" customWidth="1"/>
    <col min="3606" max="3606" width="8.8515625" style="8" customWidth="1"/>
    <col min="3607" max="3607" width="9.140625" style="8" hidden="1" customWidth="1"/>
    <col min="3608" max="3841" width="8.8515625" style="8" customWidth="1"/>
    <col min="3842" max="3842" width="4.7109375" style="8" customWidth="1"/>
    <col min="3843" max="3843" width="24.7109375" style="8" customWidth="1"/>
    <col min="3844" max="3844" width="9.140625" style="8" hidden="1" customWidth="1"/>
    <col min="3845" max="3845" width="6.7109375" style="8" customWidth="1"/>
    <col min="3846" max="3846" width="36.7109375" style="8" customWidth="1"/>
    <col min="3847" max="3848" width="9.140625" style="8" hidden="1" customWidth="1"/>
    <col min="3849" max="3849" width="22.7109375" style="8" customWidth="1"/>
    <col min="3850" max="3855" width="8.7109375" style="8" customWidth="1"/>
    <col min="3856" max="3856" width="4.7109375" style="8" customWidth="1"/>
    <col min="3857" max="3857" width="6.7109375" style="8" customWidth="1"/>
    <col min="3858" max="3858" width="8.7109375" style="8" customWidth="1"/>
    <col min="3859" max="3861" width="4.7109375" style="8" customWidth="1"/>
    <col min="3862" max="3862" width="8.8515625" style="8" customWidth="1"/>
    <col min="3863" max="3863" width="9.140625" style="8" hidden="1" customWidth="1"/>
    <col min="3864" max="4097" width="8.8515625" style="8" customWidth="1"/>
    <col min="4098" max="4098" width="4.7109375" style="8" customWidth="1"/>
    <col min="4099" max="4099" width="24.7109375" style="8" customWidth="1"/>
    <col min="4100" max="4100" width="9.140625" style="8" hidden="1" customWidth="1"/>
    <col min="4101" max="4101" width="6.7109375" style="8" customWidth="1"/>
    <col min="4102" max="4102" width="36.7109375" style="8" customWidth="1"/>
    <col min="4103" max="4104" width="9.140625" style="8" hidden="1" customWidth="1"/>
    <col min="4105" max="4105" width="22.7109375" style="8" customWidth="1"/>
    <col min="4106" max="4111" width="8.7109375" style="8" customWidth="1"/>
    <col min="4112" max="4112" width="4.7109375" style="8" customWidth="1"/>
    <col min="4113" max="4113" width="6.7109375" style="8" customWidth="1"/>
    <col min="4114" max="4114" width="8.7109375" style="8" customWidth="1"/>
    <col min="4115" max="4117" width="4.7109375" style="8" customWidth="1"/>
    <col min="4118" max="4118" width="8.8515625" style="8" customWidth="1"/>
    <col min="4119" max="4119" width="9.140625" style="8" hidden="1" customWidth="1"/>
    <col min="4120" max="4353" width="8.8515625" style="8" customWidth="1"/>
    <col min="4354" max="4354" width="4.7109375" style="8" customWidth="1"/>
    <col min="4355" max="4355" width="24.7109375" style="8" customWidth="1"/>
    <col min="4356" max="4356" width="9.140625" style="8" hidden="1" customWidth="1"/>
    <col min="4357" max="4357" width="6.7109375" style="8" customWidth="1"/>
    <col min="4358" max="4358" width="36.7109375" style="8" customWidth="1"/>
    <col min="4359" max="4360" width="9.140625" style="8" hidden="1" customWidth="1"/>
    <col min="4361" max="4361" width="22.7109375" style="8" customWidth="1"/>
    <col min="4362" max="4367" width="8.7109375" style="8" customWidth="1"/>
    <col min="4368" max="4368" width="4.7109375" style="8" customWidth="1"/>
    <col min="4369" max="4369" width="6.7109375" style="8" customWidth="1"/>
    <col min="4370" max="4370" width="8.7109375" style="8" customWidth="1"/>
    <col min="4371" max="4373" width="4.7109375" style="8" customWidth="1"/>
    <col min="4374" max="4374" width="8.8515625" style="8" customWidth="1"/>
    <col min="4375" max="4375" width="9.140625" style="8" hidden="1" customWidth="1"/>
    <col min="4376" max="4609" width="8.8515625" style="8" customWidth="1"/>
    <col min="4610" max="4610" width="4.7109375" style="8" customWidth="1"/>
    <col min="4611" max="4611" width="24.7109375" style="8" customWidth="1"/>
    <col min="4612" max="4612" width="9.140625" style="8" hidden="1" customWidth="1"/>
    <col min="4613" max="4613" width="6.7109375" style="8" customWidth="1"/>
    <col min="4614" max="4614" width="36.7109375" style="8" customWidth="1"/>
    <col min="4615" max="4616" width="9.140625" style="8" hidden="1" customWidth="1"/>
    <col min="4617" max="4617" width="22.7109375" style="8" customWidth="1"/>
    <col min="4618" max="4623" width="8.7109375" style="8" customWidth="1"/>
    <col min="4624" max="4624" width="4.7109375" style="8" customWidth="1"/>
    <col min="4625" max="4625" width="6.7109375" style="8" customWidth="1"/>
    <col min="4626" max="4626" width="8.7109375" style="8" customWidth="1"/>
    <col min="4627" max="4629" width="4.7109375" style="8" customWidth="1"/>
    <col min="4630" max="4630" width="8.8515625" style="8" customWidth="1"/>
    <col min="4631" max="4631" width="9.140625" style="8" hidden="1" customWidth="1"/>
    <col min="4632" max="4865" width="8.8515625" style="8" customWidth="1"/>
    <col min="4866" max="4866" width="4.7109375" style="8" customWidth="1"/>
    <col min="4867" max="4867" width="24.7109375" style="8" customWidth="1"/>
    <col min="4868" max="4868" width="9.140625" style="8" hidden="1" customWidth="1"/>
    <col min="4869" max="4869" width="6.7109375" style="8" customWidth="1"/>
    <col min="4870" max="4870" width="36.7109375" style="8" customWidth="1"/>
    <col min="4871" max="4872" width="9.140625" style="8" hidden="1" customWidth="1"/>
    <col min="4873" max="4873" width="22.7109375" style="8" customWidth="1"/>
    <col min="4874" max="4879" width="8.7109375" style="8" customWidth="1"/>
    <col min="4880" max="4880" width="4.7109375" style="8" customWidth="1"/>
    <col min="4881" max="4881" width="6.7109375" style="8" customWidth="1"/>
    <col min="4882" max="4882" width="8.7109375" style="8" customWidth="1"/>
    <col min="4883" max="4885" width="4.7109375" style="8" customWidth="1"/>
    <col min="4886" max="4886" width="8.8515625" style="8" customWidth="1"/>
    <col min="4887" max="4887" width="9.140625" style="8" hidden="1" customWidth="1"/>
    <col min="4888" max="5121" width="8.8515625" style="8" customWidth="1"/>
    <col min="5122" max="5122" width="4.7109375" style="8" customWidth="1"/>
    <col min="5123" max="5123" width="24.7109375" style="8" customWidth="1"/>
    <col min="5124" max="5124" width="9.140625" style="8" hidden="1" customWidth="1"/>
    <col min="5125" max="5125" width="6.7109375" style="8" customWidth="1"/>
    <col min="5126" max="5126" width="36.7109375" style="8" customWidth="1"/>
    <col min="5127" max="5128" width="9.140625" style="8" hidden="1" customWidth="1"/>
    <col min="5129" max="5129" width="22.7109375" style="8" customWidth="1"/>
    <col min="5130" max="5135" width="8.7109375" style="8" customWidth="1"/>
    <col min="5136" max="5136" width="4.7109375" style="8" customWidth="1"/>
    <col min="5137" max="5137" width="6.7109375" style="8" customWidth="1"/>
    <col min="5138" max="5138" width="8.7109375" style="8" customWidth="1"/>
    <col min="5139" max="5141" width="4.7109375" style="8" customWidth="1"/>
    <col min="5142" max="5142" width="8.8515625" style="8" customWidth="1"/>
    <col min="5143" max="5143" width="9.140625" style="8" hidden="1" customWidth="1"/>
    <col min="5144" max="5377" width="8.8515625" style="8" customWidth="1"/>
    <col min="5378" max="5378" width="4.7109375" style="8" customWidth="1"/>
    <col min="5379" max="5379" width="24.7109375" style="8" customWidth="1"/>
    <col min="5380" max="5380" width="9.140625" style="8" hidden="1" customWidth="1"/>
    <col min="5381" max="5381" width="6.7109375" style="8" customWidth="1"/>
    <col min="5382" max="5382" width="36.7109375" style="8" customWidth="1"/>
    <col min="5383" max="5384" width="9.140625" style="8" hidden="1" customWidth="1"/>
    <col min="5385" max="5385" width="22.7109375" style="8" customWidth="1"/>
    <col min="5386" max="5391" width="8.7109375" style="8" customWidth="1"/>
    <col min="5392" max="5392" width="4.7109375" style="8" customWidth="1"/>
    <col min="5393" max="5393" width="6.7109375" style="8" customWidth="1"/>
    <col min="5394" max="5394" width="8.7109375" style="8" customWidth="1"/>
    <col min="5395" max="5397" width="4.7109375" style="8" customWidth="1"/>
    <col min="5398" max="5398" width="8.8515625" style="8" customWidth="1"/>
    <col min="5399" max="5399" width="9.140625" style="8" hidden="1" customWidth="1"/>
    <col min="5400" max="5633" width="8.8515625" style="8" customWidth="1"/>
    <col min="5634" max="5634" width="4.7109375" style="8" customWidth="1"/>
    <col min="5635" max="5635" width="24.7109375" style="8" customWidth="1"/>
    <col min="5636" max="5636" width="9.140625" style="8" hidden="1" customWidth="1"/>
    <col min="5637" max="5637" width="6.7109375" style="8" customWidth="1"/>
    <col min="5638" max="5638" width="36.7109375" style="8" customWidth="1"/>
    <col min="5639" max="5640" width="9.140625" style="8" hidden="1" customWidth="1"/>
    <col min="5641" max="5641" width="22.7109375" style="8" customWidth="1"/>
    <col min="5642" max="5647" width="8.7109375" style="8" customWidth="1"/>
    <col min="5648" max="5648" width="4.7109375" style="8" customWidth="1"/>
    <col min="5649" max="5649" width="6.7109375" style="8" customWidth="1"/>
    <col min="5650" max="5650" width="8.7109375" style="8" customWidth="1"/>
    <col min="5651" max="5653" width="4.7109375" style="8" customWidth="1"/>
    <col min="5654" max="5654" width="8.8515625" style="8" customWidth="1"/>
    <col min="5655" max="5655" width="9.140625" style="8" hidden="1" customWidth="1"/>
    <col min="5656" max="5889" width="8.8515625" style="8" customWidth="1"/>
    <col min="5890" max="5890" width="4.7109375" style="8" customWidth="1"/>
    <col min="5891" max="5891" width="24.7109375" style="8" customWidth="1"/>
    <col min="5892" max="5892" width="9.140625" style="8" hidden="1" customWidth="1"/>
    <col min="5893" max="5893" width="6.7109375" style="8" customWidth="1"/>
    <col min="5894" max="5894" width="36.7109375" style="8" customWidth="1"/>
    <col min="5895" max="5896" width="9.140625" style="8" hidden="1" customWidth="1"/>
    <col min="5897" max="5897" width="22.7109375" style="8" customWidth="1"/>
    <col min="5898" max="5903" width="8.7109375" style="8" customWidth="1"/>
    <col min="5904" max="5904" width="4.7109375" style="8" customWidth="1"/>
    <col min="5905" max="5905" width="6.7109375" style="8" customWidth="1"/>
    <col min="5906" max="5906" width="8.7109375" style="8" customWidth="1"/>
    <col min="5907" max="5909" width="4.7109375" style="8" customWidth="1"/>
    <col min="5910" max="5910" width="8.8515625" style="8" customWidth="1"/>
    <col min="5911" max="5911" width="9.140625" style="8" hidden="1" customWidth="1"/>
    <col min="5912" max="6145" width="8.8515625" style="8" customWidth="1"/>
    <col min="6146" max="6146" width="4.7109375" style="8" customWidth="1"/>
    <col min="6147" max="6147" width="24.7109375" style="8" customWidth="1"/>
    <col min="6148" max="6148" width="9.140625" style="8" hidden="1" customWidth="1"/>
    <col min="6149" max="6149" width="6.7109375" style="8" customWidth="1"/>
    <col min="6150" max="6150" width="36.7109375" style="8" customWidth="1"/>
    <col min="6151" max="6152" width="9.140625" style="8" hidden="1" customWidth="1"/>
    <col min="6153" max="6153" width="22.7109375" style="8" customWidth="1"/>
    <col min="6154" max="6159" width="8.7109375" style="8" customWidth="1"/>
    <col min="6160" max="6160" width="4.7109375" style="8" customWidth="1"/>
    <col min="6161" max="6161" width="6.7109375" style="8" customWidth="1"/>
    <col min="6162" max="6162" width="8.7109375" style="8" customWidth="1"/>
    <col min="6163" max="6165" width="4.7109375" style="8" customWidth="1"/>
    <col min="6166" max="6166" width="8.8515625" style="8" customWidth="1"/>
    <col min="6167" max="6167" width="9.140625" style="8" hidden="1" customWidth="1"/>
    <col min="6168" max="6401" width="8.8515625" style="8" customWidth="1"/>
    <col min="6402" max="6402" width="4.7109375" style="8" customWidth="1"/>
    <col min="6403" max="6403" width="24.7109375" style="8" customWidth="1"/>
    <col min="6404" max="6404" width="9.140625" style="8" hidden="1" customWidth="1"/>
    <col min="6405" max="6405" width="6.7109375" style="8" customWidth="1"/>
    <col min="6406" max="6406" width="36.7109375" style="8" customWidth="1"/>
    <col min="6407" max="6408" width="9.140625" style="8" hidden="1" customWidth="1"/>
    <col min="6409" max="6409" width="22.7109375" style="8" customWidth="1"/>
    <col min="6410" max="6415" width="8.7109375" style="8" customWidth="1"/>
    <col min="6416" max="6416" width="4.7109375" style="8" customWidth="1"/>
    <col min="6417" max="6417" width="6.7109375" style="8" customWidth="1"/>
    <col min="6418" max="6418" width="8.7109375" style="8" customWidth="1"/>
    <col min="6419" max="6421" width="4.7109375" style="8" customWidth="1"/>
    <col min="6422" max="6422" width="8.8515625" style="8" customWidth="1"/>
    <col min="6423" max="6423" width="9.140625" style="8" hidden="1" customWidth="1"/>
    <col min="6424" max="6657" width="8.8515625" style="8" customWidth="1"/>
    <col min="6658" max="6658" width="4.7109375" style="8" customWidth="1"/>
    <col min="6659" max="6659" width="24.7109375" style="8" customWidth="1"/>
    <col min="6660" max="6660" width="9.140625" style="8" hidden="1" customWidth="1"/>
    <col min="6661" max="6661" width="6.7109375" style="8" customWidth="1"/>
    <col min="6662" max="6662" width="36.7109375" style="8" customWidth="1"/>
    <col min="6663" max="6664" width="9.140625" style="8" hidden="1" customWidth="1"/>
    <col min="6665" max="6665" width="22.7109375" style="8" customWidth="1"/>
    <col min="6666" max="6671" width="8.7109375" style="8" customWidth="1"/>
    <col min="6672" max="6672" width="4.7109375" style="8" customWidth="1"/>
    <col min="6673" max="6673" width="6.7109375" style="8" customWidth="1"/>
    <col min="6674" max="6674" width="8.7109375" style="8" customWidth="1"/>
    <col min="6675" max="6677" width="4.7109375" style="8" customWidth="1"/>
    <col min="6678" max="6678" width="8.8515625" style="8" customWidth="1"/>
    <col min="6679" max="6679" width="9.140625" style="8" hidden="1" customWidth="1"/>
    <col min="6680" max="6913" width="8.8515625" style="8" customWidth="1"/>
    <col min="6914" max="6914" width="4.7109375" style="8" customWidth="1"/>
    <col min="6915" max="6915" width="24.7109375" style="8" customWidth="1"/>
    <col min="6916" max="6916" width="9.140625" style="8" hidden="1" customWidth="1"/>
    <col min="6917" max="6917" width="6.7109375" style="8" customWidth="1"/>
    <col min="6918" max="6918" width="36.7109375" style="8" customWidth="1"/>
    <col min="6919" max="6920" width="9.140625" style="8" hidden="1" customWidth="1"/>
    <col min="6921" max="6921" width="22.7109375" style="8" customWidth="1"/>
    <col min="6922" max="6927" width="8.7109375" style="8" customWidth="1"/>
    <col min="6928" max="6928" width="4.7109375" style="8" customWidth="1"/>
    <col min="6929" max="6929" width="6.7109375" style="8" customWidth="1"/>
    <col min="6930" max="6930" width="8.7109375" style="8" customWidth="1"/>
    <col min="6931" max="6933" width="4.7109375" style="8" customWidth="1"/>
    <col min="6934" max="6934" width="8.8515625" style="8" customWidth="1"/>
    <col min="6935" max="6935" width="9.140625" style="8" hidden="1" customWidth="1"/>
    <col min="6936" max="7169" width="8.8515625" style="8" customWidth="1"/>
    <col min="7170" max="7170" width="4.7109375" style="8" customWidth="1"/>
    <col min="7171" max="7171" width="24.7109375" style="8" customWidth="1"/>
    <col min="7172" max="7172" width="9.140625" style="8" hidden="1" customWidth="1"/>
    <col min="7173" max="7173" width="6.7109375" style="8" customWidth="1"/>
    <col min="7174" max="7174" width="36.7109375" style="8" customWidth="1"/>
    <col min="7175" max="7176" width="9.140625" style="8" hidden="1" customWidth="1"/>
    <col min="7177" max="7177" width="22.7109375" style="8" customWidth="1"/>
    <col min="7178" max="7183" width="8.7109375" style="8" customWidth="1"/>
    <col min="7184" max="7184" width="4.7109375" style="8" customWidth="1"/>
    <col min="7185" max="7185" width="6.7109375" style="8" customWidth="1"/>
    <col min="7186" max="7186" width="8.7109375" style="8" customWidth="1"/>
    <col min="7187" max="7189" width="4.7109375" style="8" customWidth="1"/>
    <col min="7190" max="7190" width="8.8515625" style="8" customWidth="1"/>
    <col min="7191" max="7191" width="9.140625" style="8" hidden="1" customWidth="1"/>
    <col min="7192" max="7425" width="8.8515625" style="8" customWidth="1"/>
    <col min="7426" max="7426" width="4.7109375" style="8" customWidth="1"/>
    <col min="7427" max="7427" width="24.7109375" style="8" customWidth="1"/>
    <col min="7428" max="7428" width="9.140625" style="8" hidden="1" customWidth="1"/>
    <col min="7429" max="7429" width="6.7109375" style="8" customWidth="1"/>
    <col min="7430" max="7430" width="36.7109375" style="8" customWidth="1"/>
    <col min="7431" max="7432" width="9.140625" style="8" hidden="1" customWidth="1"/>
    <col min="7433" max="7433" width="22.7109375" style="8" customWidth="1"/>
    <col min="7434" max="7439" width="8.7109375" style="8" customWidth="1"/>
    <col min="7440" max="7440" width="4.7109375" style="8" customWidth="1"/>
    <col min="7441" max="7441" width="6.7109375" style="8" customWidth="1"/>
    <col min="7442" max="7442" width="8.7109375" style="8" customWidth="1"/>
    <col min="7443" max="7445" width="4.7109375" style="8" customWidth="1"/>
    <col min="7446" max="7446" width="8.8515625" style="8" customWidth="1"/>
    <col min="7447" max="7447" width="9.140625" style="8" hidden="1" customWidth="1"/>
    <col min="7448" max="7681" width="8.8515625" style="8" customWidth="1"/>
    <col min="7682" max="7682" width="4.7109375" style="8" customWidth="1"/>
    <col min="7683" max="7683" width="24.7109375" style="8" customWidth="1"/>
    <col min="7684" max="7684" width="9.140625" style="8" hidden="1" customWidth="1"/>
    <col min="7685" max="7685" width="6.7109375" style="8" customWidth="1"/>
    <col min="7686" max="7686" width="36.7109375" style="8" customWidth="1"/>
    <col min="7687" max="7688" width="9.140625" style="8" hidden="1" customWidth="1"/>
    <col min="7689" max="7689" width="22.7109375" style="8" customWidth="1"/>
    <col min="7690" max="7695" width="8.7109375" style="8" customWidth="1"/>
    <col min="7696" max="7696" width="4.7109375" style="8" customWidth="1"/>
    <col min="7697" max="7697" width="6.7109375" style="8" customWidth="1"/>
    <col min="7698" max="7698" width="8.7109375" style="8" customWidth="1"/>
    <col min="7699" max="7701" width="4.7109375" style="8" customWidth="1"/>
    <col min="7702" max="7702" width="8.8515625" style="8" customWidth="1"/>
    <col min="7703" max="7703" width="9.140625" style="8" hidden="1" customWidth="1"/>
    <col min="7704" max="7937" width="8.8515625" style="8" customWidth="1"/>
    <col min="7938" max="7938" width="4.7109375" style="8" customWidth="1"/>
    <col min="7939" max="7939" width="24.7109375" style="8" customWidth="1"/>
    <col min="7940" max="7940" width="9.140625" style="8" hidden="1" customWidth="1"/>
    <col min="7941" max="7941" width="6.7109375" style="8" customWidth="1"/>
    <col min="7942" max="7942" width="36.7109375" style="8" customWidth="1"/>
    <col min="7943" max="7944" width="9.140625" style="8" hidden="1" customWidth="1"/>
    <col min="7945" max="7945" width="22.7109375" style="8" customWidth="1"/>
    <col min="7946" max="7951" width="8.7109375" style="8" customWidth="1"/>
    <col min="7952" max="7952" width="4.7109375" style="8" customWidth="1"/>
    <col min="7953" max="7953" width="6.7109375" style="8" customWidth="1"/>
    <col min="7954" max="7954" width="8.7109375" style="8" customWidth="1"/>
    <col min="7955" max="7957" width="4.7109375" style="8" customWidth="1"/>
    <col min="7958" max="7958" width="8.8515625" style="8" customWidth="1"/>
    <col min="7959" max="7959" width="9.140625" style="8" hidden="1" customWidth="1"/>
    <col min="7960" max="8193" width="8.8515625" style="8" customWidth="1"/>
    <col min="8194" max="8194" width="4.7109375" style="8" customWidth="1"/>
    <col min="8195" max="8195" width="24.7109375" style="8" customWidth="1"/>
    <col min="8196" max="8196" width="9.140625" style="8" hidden="1" customWidth="1"/>
    <col min="8197" max="8197" width="6.7109375" style="8" customWidth="1"/>
    <col min="8198" max="8198" width="36.7109375" style="8" customWidth="1"/>
    <col min="8199" max="8200" width="9.140625" style="8" hidden="1" customWidth="1"/>
    <col min="8201" max="8201" width="22.7109375" style="8" customWidth="1"/>
    <col min="8202" max="8207" width="8.7109375" style="8" customWidth="1"/>
    <col min="8208" max="8208" width="4.7109375" style="8" customWidth="1"/>
    <col min="8209" max="8209" width="6.7109375" style="8" customWidth="1"/>
    <col min="8210" max="8210" width="8.7109375" style="8" customWidth="1"/>
    <col min="8211" max="8213" width="4.7109375" style="8" customWidth="1"/>
    <col min="8214" max="8214" width="8.8515625" style="8" customWidth="1"/>
    <col min="8215" max="8215" width="9.140625" style="8" hidden="1" customWidth="1"/>
    <col min="8216" max="8449" width="8.8515625" style="8" customWidth="1"/>
    <col min="8450" max="8450" width="4.7109375" style="8" customWidth="1"/>
    <col min="8451" max="8451" width="24.7109375" style="8" customWidth="1"/>
    <col min="8452" max="8452" width="9.140625" style="8" hidden="1" customWidth="1"/>
    <col min="8453" max="8453" width="6.7109375" style="8" customWidth="1"/>
    <col min="8454" max="8454" width="36.7109375" style="8" customWidth="1"/>
    <col min="8455" max="8456" width="9.140625" style="8" hidden="1" customWidth="1"/>
    <col min="8457" max="8457" width="22.7109375" style="8" customWidth="1"/>
    <col min="8458" max="8463" width="8.7109375" style="8" customWidth="1"/>
    <col min="8464" max="8464" width="4.7109375" style="8" customWidth="1"/>
    <col min="8465" max="8465" width="6.7109375" style="8" customWidth="1"/>
    <col min="8466" max="8466" width="8.7109375" style="8" customWidth="1"/>
    <col min="8467" max="8469" width="4.7109375" style="8" customWidth="1"/>
    <col min="8470" max="8470" width="8.8515625" style="8" customWidth="1"/>
    <col min="8471" max="8471" width="9.140625" style="8" hidden="1" customWidth="1"/>
    <col min="8472" max="8705" width="8.8515625" style="8" customWidth="1"/>
    <col min="8706" max="8706" width="4.7109375" style="8" customWidth="1"/>
    <col min="8707" max="8707" width="24.7109375" style="8" customWidth="1"/>
    <col min="8708" max="8708" width="9.140625" style="8" hidden="1" customWidth="1"/>
    <col min="8709" max="8709" width="6.7109375" style="8" customWidth="1"/>
    <col min="8710" max="8710" width="36.7109375" style="8" customWidth="1"/>
    <col min="8711" max="8712" width="9.140625" style="8" hidden="1" customWidth="1"/>
    <col min="8713" max="8713" width="22.7109375" style="8" customWidth="1"/>
    <col min="8714" max="8719" width="8.7109375" style="8" customWidth="1"/>
    <col min="8720" max="8720" width="4.7109375" style="8" customWidth="1"/>
    <col min="8721" max="8721" width="6.7109375" style="8" customWidth="1"/>
    <col min="8722" max="8722" width="8.7109375" style="8" customWidth="1"/>
    <col min="8723" max="8725" width="4.7109375" style="8" customWidth="1"/>
    <col min="8726" max="8726" width="8.8515625" style="8" customWidth="1"/>
    <col min="8727" max="8727" width="9.140625" style="8" hidden="1" customWidth="1"/>
    <col min="8728" max="8961" width="8.8515625" style="8" customWidth="1"/>
    <col min="8962" max="8962" width="4.7109375" style="8" customWidth="1"/>
    <col min="8963" max="8963" width="24.7109375" style="8" customWidth="1"/>
    <col min="8964" max="8964" width="9.140625" style="8" hidden="1" customWidth="1"/>
    <col min="8965" max="8965" width="6.7109375" style="8" customWidth="1"/>
    <col min="8966" max="8966" width="36.7109375" style="8" customWidth="1"/>
    <col min="8967" max="8968" width="9.140625" style="8" hidden="1" customWidth="1"/>
    <col min="8969" max="8969" width="22.7109375" style="8" customWidth="1"/>
    <col min="8970" max="8975" width="8.7109375" style="8" customWidth="1"/>
    <col min="8976" max="8976" width="4.7109375" style="8" customWidth="1"/>
    <col min="8977" max="8977" width="6.7109375" style="8" customWidth="1"/>
    <col min="8978" max="8978" width="8.7109375" style="8" customWidth="1"/>
    <col min="8979" max="8981" width="4.7109375" style="8" customWidth="1"/>
    <col min="8982" max="8982" width="8.8515625" style="8" customWidth="1"/>
    <col min="8983" max="8983" width="9.140625" style="8" hidden="1" customWidth="1"/>
    <col min="8984" max="9217" width="8.8515625" style="8" customWidth="1"/>
    <col min="9218" max="9218" width="4.7109375" style="8" customWidth="1"/>
    <col min="9219" max="9219" width="24.7109375" style="8" customWidth="1"/>
    <col min="9220" max="9220" width="9.140625" style="8" hidden="1" customWidth="1"/>
    <col min="9221" max="9221" width="6.7109375" style="8" customWidth="1"/>
    <col min="9222" max="9222" width="36.7109375" style="8" customWidth="1"/>
    <col min="9223" max="9224" width="9.140625" style="8" hidden="1" customWidth="1"/>
    <col min="9225" max="9225" width="22.7109375" style="8" customWidth="1"/>
    <col min="9226" max="9231" width="8.7109375" style="8" customWidth="1"/>
    <col min="9232" max="9232" width="4.7109375" style="8" customWidth="1"/>
    <col min="9233" max="9233" width="6.7109375" style="8" customWidth="1"/>
    <col min="9234" max="9234" width="8.7109375" style="8" customWidth="1"/>
    <col min="9235" max="9237" width="4.7109375" style="8" customWidth="1"/>
    <col min="9238" max="9238" width="8.8515625" style="8" customWidth="1"/>
    <col min="9239" max="9239" width="9.140625" style="8" hidden="1" customWidth="1"/>
    <col min="9240" max="9473" width="8.8515625" style="8" customWidth="1"/>
    <col min="9474" max="9474" width="4.7109375" style="8" customWidth="1"/>
    <col min="9475" max="9475" width="24.7109375" style="8" customWidth="1"/>
    <col min="9476" max="9476" width="9.140625" style="8" hidden="1" customWidth="1"/>
    <col min="9477" max="9477" width="6.7109375" style="8" customWidth="1"/>
    <col min="9478" max="9478" width="36.7109375" style="8" customWidth="1"/>
    <col min="9479" max="9480" width="9.140625" style="8" hidden="1" customWidth="1"/>
    <col min="9481" max="9481" width="22.7109375" style="8" customWidth="1"/>
    <col min="9482" max="9487" width="8.7109375" style="8" customWidth="1"/>
    <col min="9488" max="9488" width="4.7109375" style="8" customWidth="1"/>
    <col min="9489" max="9489" width="6.7109375" style="8" customWidth="1"/>
    <col min="9490" max="9490" width="8.7109375" style="8" customWidth="1"/>
    <col min="9491" max="9493" width="4.7109375" style="8" customWidth="1"/>
    <col min="9494" max="9494" width="8.8515625" style="8" customWidth="1"/>
    <col min="9495" max="9495" width="9.140625" style="8" hidden="1" customWidth="1"/>
    <col min="9496" max="9729" width="8.8515625" style="8" customWidth="1"/>
    <col min="9730" max="9730" width="4.7109375" style="8" customWidth="1"/>
    <col min="9731" max="9731" width="24.7109375" style="8" customWidth="1"/>
    <col min="9732" max="9732" width="9.140625" style="8" hidden="1" customWidth="1"/>
    <col min="9733" max="9733" width="6.7109375" style="8" customWidth="1"/>
    <col min="9734" max="9734" width="36.7109375" style="8" customWidth="1"/>
    <col min="9735" max="9736" width="9.140625" style="8" hidden="1" customWidth="1"/>
    <col min="9737" max="9737" width="22.7109375" style="8" customWidth="1"/>
    <col min="9738" max="9743" width="8.7109375" style="8" customWidth="1"/>
    <col min="9744" max="9744" width="4.7109375" style="8" customWidth="1"/>
    <col min="9745" max="9745" width="6.7109375" style="8" customWidth="1"/>
    <col min="9746" max="9746" width="8.7109375" style="8" customWidth="1"/>
    <col min="9747" max="9749" width="4.7109375" style="8" customWidth="1"/>
    <col min="9750" max="9750" width="8.8515625" style="8" customWidth="1"/>
    <col min="9751" max="9751" width="9.140625" style="8" hidden="1" customWidth="1"/>
    <col min="9752" max="9985" width="8.8515625" style="8" customWidth="1"/>
    <col min="9986" max="9986" width="4.7109375" style="8" customWidth="1"/>
    <col min="9987" max="9987" width="24.7109375" style="8" customWidth="1"/>
    <col min="9988" max="9988" width="9.140625" style="8" hidden="1" customWidth="1"/>
    <col min="9989" max="9989" width="6.7109375" style="8" customWidth="1"/>
    <col min="9990" max="9990" width="36.7109375" style="8" customWidth="1"/>
    <col min="9991" max="9992" width="9.140625" style="8" hidden="1" customWidth="1"/>
    <col min="9993" max="9993" width="22.7109375" style="8" customWidth="1"/>
    <col min="9994" max="9999" width="8.7109375" style="8" customWidth="1"/>
    <col min="10000" max="10000" width="4.7109375" style="8" customWidth="1"/>
    <col min="10001" max="10001" width="6.7109375" style="8" customWidth="1"/>
    <col min="10002" max="10002" width="8.7109375" style="8" customWidth="1"/>
    <col min="10003" max="10005" width="4.7109375" style="8" customWidth="1"/>
    <col min="10006" max="10006" width="8.8515625" style="8" customWidth="1"/>
    <col min="10007" max="10007" width="9.140625" style="8" hidden="1" customWidth="1"/>
    <col min="10008" max="10241" width="8.8515625" style="8" customWidth="1"/>
    <col min="10242" max="10242" width="4.7109375" style="8" customWidth="1"/>
    <col min="10243" max="10243" width="24.7109375" style="8" customWidth="1"/>
    <col min="10244" max="10244" width="9.140625" style="8" hidden="1" customWidth="1"/>
    <col min="10245" max="10245" width="6.7109375" style="8" customWidth="1"/>
    <col min="10246" max="10246" width="36.7109375" style="8" customWidth="1"/>
    <col min="10247" max="10248" width="9.140625" style="8" hidden="1" customWidth="1"/>
    <col min="10249" max="10249" width="22.7109375" style="8" customWidth="1"/>
    <col min="10250" max="10255" width="8.7109375" style="8" customWidth="1"/>
    <col min="10256" max="10256" width="4.7109375" style="8" customWidth="1"/>
    <col min="10257" max="10257" width="6.7109375" style="8" customWidth="1"/>
    <col min="10258" max="10258" width="8.7109375" style="8" customWidth="1"/>
    <col min="10259" max="10261" width="4.7109375" style="8" customWidth="1"/>
    <col min="10262" max="10262" width="8.8515625" style="8" customWidth="1"/>
    <col min="10263" max="10263" width="9.140625" style="8" hidden="1" customWidth="1"/>
    <col min="10264" max="10497" width="8.8515625" style="8" customWidth="1"/>
    <col min="10498" max="10498" width="4.7109375" style="8" customWidth="1"/>
    <col min="10499" max="10499" width="24.7109375" style="8" customWidth="1"/>
    <col min="10500" max="10500" width="9.140625" style="8" hidden="1" customWidth="1"/>
    <col min="10501" max="10501" width="6.7109375" style="8" customWidth="1"/>
    <col min="10502" max="10502" width="36.7109375" style="8" customWidth="1"/>
    <col min="10503" max="10504" width="9.140625" style="8" hidden="1" customWidth="1"/>
    <col min="10505" max="10505" width="22.7109375" style="8" customWidth="1"/>
    <col min="10506" max="10511" width="8.7109375" style="8" customWidth="1"/>
    <col min="10512" max="10512" width="4.7109375" style="8" customWidth="1"/>
    <col min="10513" max="10513" width="6.7109375" style="8" customWidth="1"/>
    <col min="10514" max="10514" width="8.7109375" style="8" customWidth="1"/>
    <col min="10515" max="10517" width="4.7109375" style="8" customWidth="1"/>
    <col min="10518" max="10518" width="8.8515625" style="8" customWidth="1"/>
    <col min="10519" max="10519" width="9.140625" style="8" hidden="1" customWidth="1"/>
    <col min="10520" max="10753" width="8.8515625" style="8" customWidth="1"/>
    <col min="10754" max="10754" width="4.7109375" style="8" customWidth="1"/>
    <col min="10755" max="10755" width="24.7109375" style="8" customWidth="1"/>
    <col min="10756" max="10756" width="9.140625" style="8" hidden="1" customWidth="1"/>
    <col min="10757" max="10757" width="6.7109375" style="8" customWidth="1"/>
    <col min="10758" max="10758" width="36.7109375" style="8" customWidth="1"/>
    <col min="10759" max="10760" width="9.140625" style="8" hidden="1" customWidth="1"/>
    <col min="10761" max="10761" width="22.7109375" style="8" customWidth="1"/>
    <col min="10762" max="10767" width="8.7109375" style="8" customWidth="1"/>
    <col min="10768" max="10768" width="4.7109375" style="8" customWidth="1"/>
    <col min="10769" max="10769" width="6.7109375" style="8" customWidth="1"/>
    <col min="10770" max="10770" width="8.7109375" style="8" customWidth="1"/>
    <col min="10771" max="10773" width="4.7109375" style="8" customWidth="1"/>
    <col min="10774" max="10774" width="8.8515625" style="8" customWidth="1"/>
    <col min="10775" max="10775" width="9.140625" style="8" hidden="1" customWidth="1"/>
    <col min="10776" max="11009" width="8.8515625" style="8" customWidth="1"/>
    <col min="11010" max="11010" width="4.7109375" style="8" customWidth="1"/>
    <col min="11011" max="11011" width="24.7109375" style="8" customWidth="1"/>
    <col min="11012" max="11012" width="9.140625" style="8" hidden="1" customWidth="1"/>
    <col min="11013" max="11013" width="6.7109375" style="8" customWidth="1"/>
    <col min="11014" max="11014" width="36.7109375" style="8" customWidth="1"/>
    <col min="11015" max="11016" width="9.140625" style="8" hidden="1" customWidth="1"/>
    <col min="11017" max="11017" width="22.7109375" style="8" customWidth="1"/>
    <col min="11018" max="11023" width="8.7109375" style="8" customWidth="1"/>
    <col min="11024" max="11024" width="4.7109375" style="8" customWidth="1"/>
    <col min="11025" max="11025" width="6.7109375" style="8" customWidth="1"/>
    <col min="11026" max="11026" width="8.7109375" style="8" customWidth="1"/>
    <col min="11027" max="11029" width="4.7109375" style="8" customWidth="1"/>
    <col min="11030" max="11030" width="8.8515625" style="8" customWidth="1"/>
    <col min="11031" max="11031" width="9.140625" style="8" hidden="1" customWidth="1"/>
    <col min="11032" max="11265" width="8.8515625" style="8" customWidth="1"/>
    <col min="11266" max="11266" width="4.7109375" style="8" customWidth="1"/>
    <col min="11267" max="11267" width="24.7109375" style="8" customWidth="1"/>
    <col min="11268" max="11268" width="9.140625" style="8" hidden="1" customWidth="1"/>
    <col min="11269" max="11269" width="6.7109375" style="8" customWidth="1"/>
    <col min="11270" max="11270" width="36.7109375" style="8" customWidth="1"/>
    <col min="11271" max="11272" width="9.140625" style="8" hidden="1" customWidth="1"/>
    <col min="11273" max="11273" width="22.7109375" style="8" customWidth="1"/>
    <col min="11274" max="11279" width="8.7109375" style="8" customWidth="1"/>
    <col min="11280" max="11280" width="4.7109375" style="8" customWidth="1"/>
    <col min="11281" max="11281" width="6.7109375" style="8" customWidth="1"/>
    <col min="11282" max="11282" width="8.7109375" style="8" customWidth="1"/>
    <col min="11283" max="11285" width="4.7109375" style="8" customWidth="1"/>
    <col min="11286" max="11286" width="8.8515625" style="8" customWidth="1"/>
    <col min="11287" max="11287" width="9.140625" style="8" hidden="1" customWidth="1"/>
    <col min="11288" max="11521" width="8.8515625" style="8" customWidth="1"/>
    <col min="11522" max="11522" width="4.7109375" style="8" customWidth="1"/>
    <col min="11523" max="11523" width="24.7109375" style="8" customWidth="1"/>
    <col min="11524" max="11524" width="9.140625" style="8" hidden="1" customWidth="1"/>
    <col min="11525" max="11525" width="6.7109375" style="8" customWidth="1"/>
    <col min="11526" max="11526" width="36.7109375" style="8" customWidth="1"/>
    <col min="11527" max="11528" width="9.140625" style="8" hidden="1" customWidth="1"/>
    <col min="11529" max="11529" width="22.7109375" style="8" customWidth="1"/>
    <col min="11530" max="11535" width="8.7109375" style="8" customWidth="1"/>
    <col min="11536" max="11536" width="4.7109375" style="8" customWidth="1"/>
    <col min="11537" max="11537" width="6.7109375" style="8" customWidth="1"/>
    <col min="11538" max="11538" width="8.7109375" style="8" customWidth="1"/>
    <col min="11539" max="11541" width="4.7109375" style="8" customWidth="1"/>
    <col min="11542" max="11542" width="8.8515625" style="8" customWidth="1"/>
    <col min="11543" max="11543" width="9.140625" style="8" hidden="1" customWidth="1"/>
    <col min="11544" max="11777" width="8.8515625" style="8" customWidth="1"/>
    <col min="11778" max="11778" width="4.7109375" style="8" customWidth="1"/>
    <col min="11779" max="11779" width="24.7109375" style="8" customWidth="1"/>
    <col min="11780" max="11780" width="9.140625" style="8" hidden="1" customWidth="1"/>
    <col min="11781" max="11781" width="6.7109375" style="8" customWidth="1"/>
    <col min="11782" max="11782" width="36.7109375" style="8" customWidth="1"/>
    <col min="11783" max="11784" width="9.140625" style="8" hidden="1" customWidth="1"/>
    <col min="11785" max="11785" width="22.7109375" style="8" customWidth="1"/>
    <col min="11786" max="11791" width="8.7109375" style="8" customWidth="1"/>
    <col min="11792" max="11792" width="4.7109375" style="8" customWidth="1"/>
    <col min="11793" max="11793" width="6.7109375" style="8" customWidth="1"/>
    <col min="11794" max="11794" width="8.7109375" style="8" customWidth="1"/>
    <col min="11795" max="11797" width="4.7109375" style="8" customWidth="1"/>
    <col min="11798" max="11798" width="8.8515625" style="8" customWidth="1"/>
    <col min="11799" max="11799" width="9.140625" style="8" hidden="1" customWidth="1"/>
    <col min="11800" max="12033" width="8.8515625" style="8" customWidth="1"/>
    <col min="12034" max="12034" width="4.7109375" style="8" customWidth="1"/>
    <col min="12035" max="12035" width="24.7109375" style="8" customWidth="1"/>
    <col min="12036" max="12036" width="9.140625" style="8" hidden="1" customWidth="1"/>
    <col min="12037" max="12037" width="6.7109375" style="8" customWidth="1"/>
    <col min="12038" max="12038" width="36.7109375" style="8" customWidth="1"/>
    <col min="12039" max="12040" width="9.140625" style="8" hidden="1" customWidth="1"/>
    <col min="12041" max="12041" width="22.7109375" style="8" customWidth="1"/>
    <col min="12042" max="12047" width="8.7109375" style="8" customWidth="1"/>
    <col min="12048" max="12048" width="4.7109375" style="8" customWidth="1"/>
    <col min="12049" max="12049" width="6.7109375" style="8" customWidth="1"/>
    <col min="12050" max="12050" width="8.7109375" style="8" customWidth="1"/>
    <col min="12051" max="12053" width="4.7109375" style="8" customWidth="1"/>
    <col min="12054" max="12054" width="8.8515625" style="8" customWidth="1"/>
    <col min="12055" max="12055" width="9.140625" style="8" hidden="1" customWidth="1"/>
    <col min="12056" max="12289" width="8.8515625" style="8" customWidth="1"/>
    <col min="12290" max="12290" width="4.7109375" style="8" customWidth="1"/>
    <col min="12291" max="12291" width="24.7109375" style="8" customWidth="1"/>
    <col min="12292" max="12292" width="9.140625" style="8" hidden="1" customWidth="1"/>
    <col min="12293" max="12293" width="6.7109375" style="8" customWidth="1"/>
    <col min="12294" max="12294" width="36.7109375" style="8" customWidth="1"/>
    <col min="12295" max="12296" width="9.140625" style="8" hidden="1" customWidth="1"/>
    <col min="12297" max="12297" width="22.7109375" style="8" customWidth="1"/>
    <col min="12298" max="12303" width="8.7109375" style="8" customWidth="1"/>
    <col min="12304" max="12304" width="4.7109375" style="8" customWidth="1"/>
    <col min="12305" max="12305" width="6.7109375" style="8" customWidth="1"/>
    <col min="12306" max="12306" width="8.7109375" style="8" customWidth="1"/>
    <col min="12307" max="12309" width="4.7109375" style="8" customWidth="1"/>
    <col min="12310" max="12310" width="8.8515625" style="8" customWidth="1"/>
    <col min="12311" max="12311" width="9.140625" style="8" hidden="1" customWidth="1"/>
    <col min="12312" max="12545" width="8.8515625" style="8" customWidth="1"/>
    <col min="12546" max="12546" width="4.7109375" style="8" customWidth="1"/>
    <col min="12547" max="12547" width="24.7109375" style="8" customWidth="1"/>
    <col min="12548" max="12548" width="9.140625" style="8" hidden="1" customWidth="1"/>
    <col min="12549" max="12549" width="6.7109375" style="8" customWidth="1"/>
    <col min="12550" max="12550" width="36.7109375" style="8" customWidth="1"/>
    <col min="12551" max="12552" width="9.140625" style="8" hidden="1" customWidth="1"/>
    <col min="12553" max="12553" width="22.7109375" style="8" customWidth="1"/>
    <col min="12554" max="12559" width="8.7109375" style="8" customWidth="1"/>
    <col min="12560" max="12560" width="4.7109375" style="8" customWidth="1"/>
    <col min="12561" max="12561" width="6.7109375" style="8" customWidth="1"/>
    <col min="12562" max="12562" width="8.7109375" style="8" customWidth="1"/>
    <col min="12563" max="12565" width="4.7109375" style="8" customWidth="1"/>
    <col min="12566" max="12566" width="8.8515625" style="8" customWidth="1"/>
    <col min="12567" max="12567" width="9.140625" style="8" hidden="1" customWidth="1"/>
    <col min="12568" max="12801" width="8.8515625" style="8" customWidth="1"/>
    <col min="12802" max="12802" width="4.7109375" style="8" customWidth="1"/>
    <col min="12803" max="12803" width="24.7109375" style="8" customWidth="1"/>
    <col min="12804" max="12804" width="9.140625" style="8" hidden="1" customWidth="1"/>
    <col min="12805" max="12805" width="6.7109375" style="8" customWidth="1"/>
    <col min="12806" max="12806" width="36.7109375" style="8" customWidth="1"/>
    <col min="12807" max="12808" width="9.140625" style="8" hidden="1" customWidth="1"/>
    <col min="12809" max="12809" width="22.7109375" style="8" customWidth="1"/>
    <col min="12810" max="12815" width="8.7109375" style="8" customWidth="1"/>
    <col min="12816" max="12816" width="4.7109375" style="8" customWidth="1"/>
    <col min="12817" max="12817" width="6.7109375" style="8" customWidth="1"/>
    <col min="12818" max="12818" width="8.7109375" style="8" customWidth="1"/>
    <col min="12819" max="12821" width="4.7109375" style="8" customWidth="1"/>
    <col min="12822" max="12822" width="8.8515625" style="8" customWidth="1"/>
    <col min="12823" max="12823" width="9.140625" style="8" hidden="1" customWidth="1"/>
    <col min="12824" max="13057" width="8.8515625" style="8" customWidth="1"/>
    <col min="13058" max="13058" width="4.7109375" style="8" customWidth="1"/>
    <col min="13059" max="13059" width="24.7109375" style="8" customWidth="1"/>
    <col min="13060" max="13060" width="9.140625" style="8" hidden="1" customWidth="1"/>
    <col min="13061" max="13061" width="6.7109375" style="8" customWidth="1"/>
    <col min="13062" max="13062" width="36.7109375" style="8" customWidth="1"/>
    <col min="13063" max="13064" width="9.140625" style="8" hidden="1" customWidth="1"/>
    <col min="13065" max="13065" width="22.7109375" style="8" customWidth="1"/>
    <col min="13066" max="13071" width="8.7109375" style="8" customWidth="1"/>
    <col min="13072" max="13072" width="4.7109375" style="8" customWidth="1"/>
    <col min="13073" max="13073" width="6.7109375" style="8" customWidth="1"/>
    <col min="13074" max="13074" width="8.7109375" style="8" customWidth="1"/>
    <col min="13075" max="13077" width="4.7109375" style="8" customWidth="1"/>
    <col min="13078" max="13078" width="8.8515625" style="8" customWidth="1"/>
    <col min="13079" max="13079" width="9.140625" style="8" hidden="1" customWidth="1"/>
    <col min="13080" max="13313" width="8.8515625" style="8" customWidth="1"/>
    <col min="13314" max="13314" width="4.7109375" style="8" customWidth="1"/>
    <col min="13315" max="13315" width="24.7109375" style="8" customWidth="1"/>
    <col min="13316" max="13316" width="9.140625" style="8" hidden="1" customWidth="1"/>
    <col min="13317" max="13317" width="6.7109375" style="8" customWidth="1"/>
    <col min="13318" max="13318" width="36.7109375" style="8" customWidth="1"/>
    <col min="13319" max="13320" width="9.140625" style="8" hidden="1" customWidth="1"/>
    <col min="13321" max="13321" width="22.7109375" style="8" customWidth="1"/>
    <col min="13322" max="13327" width="8.7109375" style="8" customWidth="1"/>
    <col min="13328" max="13328" width="4.7109375" style="8" customWidth="1"/>
    <col min="13329" max="13329" width="6.7109375" style="8" customWidth="1"/>
    <col min="13330" max="13330" width="8.7109375" style="8" customWidth="1"/>
    <col min="13331" max="13333" width="4.7109375" style="8" customWidth="1"/>
    <col min="13334" max="13334" width="8.8515625" style="8" customWidth="1"/>
    <col min="13335" max="13335" width="9.140625" style="8" hidden="1" customWidth="1"/>
    <col min="13336" max="13569" width="8.8515625" style="8" customWidth="1"/>
    <col min="13570" max="13570" width="4.7109375" style="8" customWidth="1"/>
    <col min="13571" max="13571" width="24.7109375" style="8" customWidth="1"/>
    <col min="13572" max="13572" width="9.140625" style="8" hidden="1" customWidth="1"/>
    <col min="13573" max="13573" width="6.7109375" style="8" customWidth="1"/>
    <col min="13574" max="13574" width="36.7109375" style="8" customWidth="1"/>
    <col min="13575" max="13576" width="9.140625" style="8" hidden="1" customWidth="1"/>
    <col min="13577" max="13577" width="22.7109375" style="8" customWidth="1"/>
    <col min="13578" max="13583" width="8.7109375" style="8" customWidth="1"/>
    <col min="13584" max="13584" width="4.7109375" style="8" customWidth="1"/>
    <col min="13585" max="13585" width="6.7109375" style="8" customWidth="1"/>
    <col min="13586" max="13586" width="8.7109375" style="8" customWidth="1"/>
    <col min="13587" max="13589" width="4.7109375" style="8" customWidth="1"/>
    <col min="13590" max="13590" width="8.8515625" style="8" customWidth="1"/>
    <col min="13591" max="13591" width="9.140625" style="8" hidden="1" customWidth="1"/>
    <col min="13592" max="13825" width="8.8515625" style="8" customWidth="1"/>
    <col min="13826" max="13826" width="4.7109375" style="8" customWidth="1"/>
    <col min="13827" max="13827" width="24.7109375" style="8" customWidth="1"/>
    <col min="13828" max="13828" width="9.140625" style="8" hidden="1" customWidth="1"/>
    <col min="13829" max="13829" width="6.7109375" style="8" customWidth="1"/>
    <col min="13830" max="13830" width="36.7109375" style="8" customWidth="1"/>
    <col min="13831" max="13832" width="9.140625" style="8" hidden="1" customWidth="1"/>
    <col min="13833" max="13833" width="22.7109375" style="8" customWidth="1"/>
    <col min="13834" max="13839" width="8.7109375" style="8" customWidth="1"/>
    <col min="13840" max="13840" width="4.7109375" style="8" customWidth="1"/>
    <col min="13841" max="13841" width="6.7109375" style="8" customWidth="1"/>
    <col min="13842" max="13842" width="8.7109375" style="8" customWidth="1"/>
    <col min="13843" max="13845" width="4.7109375" style="8" customWidth="1"/>
    <col min="13846" max="13846" width="8.8515625" style="8" customWidth="1"/>
    <col min="13847" max="13847" width="9.140625" style="8" hidden="1" customWidth="1"/>
    <col min="13848" max="14081" width="8.8515625" style="8" customWidth="1"/>
    <col min="14082" max="14082" width="4.7109375" style="8" customWidth="1"/>
    <col min="14083" max="14083" width="24.7109375" style="8" customWidth="1"/>
    <col min="14084" max="14084" width="9.140625" style="8" hidden="1" customWidth="1"/>
    <col min="14085" max="14085" width="6.7109375" style="8" customWidth="1"/>
    <col min="14086" max="14086" width="36.7109375" style="8" customWidth="1"/>
    <col min="14087" max="14088" width="9.140625" style="8" hidden="1" customWidth="1"/>
    <col min="14089" max="14089" width="22.7109375" style="8" customWidth="1"/>
    <col min="14090" max="14095" width="8.7109375" style="8" customWidth="1"/>
    <col min="14096" max="14096" width="4.7109375" style="8" customWidth="1"/>
    <col min="14097" max="14097" width="6.7109375" style="8" customWidth="1"/>
    <col min="14098" max="14098" width="8.7109375" style="8" customWidth="1"/>
    <col min="14099" max="14101" width="4.7109375" style="8" customWidth="1"/>
    <col min="14102" max="14102" width="8.8515625" style="8" customWidth="1"/>
    <col min="14103" max="14103" width="9.140625" style="8" hidden="1" customWidth="1"/>
    <col min="14104" max="14337" width="8.8515625" style="8" customWidth="1"/>
    <col min="14338" max="14338" width="4.7109375" style="8" customWidth="1"/>
    <col min="14339" max="14339" width="24.7109375" style="8" customWidth="1"/>
    <col min="14340" max="14340" width="9.140625" style="8" hidden="1" customWidth="1"/>
    <col min="14341" max="14341" width="6.7109375" style="8" customWidth="1"/>
    <col min="14342" max="14342" width="36.7109375" style="8" customWidth="1"/>
    <col min="14343" max="14344" width="9.140625" style="8" hidden="1" customWidth="1"/>
    <col min="14345" max="14345" width="22.7109375" style="8" customWidth="1"/>
    <col min="14346" max="14351" width="8.7109375" style="8" customWidth="1"/>
    <col min="14352" max="14352" width="4.7109375" style="8" customWidth="1"/>
    <col min="14353" max="14353" width="6.7109375" style="8" customWidth="1"/>
    <col min="14354" max="14354" width="8.7109375" style="8" customWidth="1"/>
    <col min="14355" max="14357" width="4.7109375" style="8" customWidth="1"/>
    <col min="14358" max="14358" width="8.8515625" style="8" customWidth="1"/>
    <col min="14359" max="14359" width="9.140625" style="8" hidden="1" customWidth="1"/>
    <col min="14360" max="14593" width="8.8515625" style="8" customWidth="1"/>
    <col min="14594" max="14594" width="4.7109375" style="8" customWidth="1"/>
    <col min="14595" max="14595" width="24.7109375" style="8" customWidth="1"/>
    <col min="14596" max="14596" width="9.140625" style="8" hidden="1" customWidth="1"/>
    <col min="14597" max="14597" width="6.7109375" style="8" customWidth="1"/>
    <col min="14598" max="14598" width="36.7109375" style="8" customWidth="1"/>
    <col min="14599" max="14600" width="9.140625" style="8" hidden="1" customWidth="1"/>
    <col min="14601" max="14601" width="22.7109375" style="8" customWidth="1"/>
    <col min="14602" max="14607" width="8.7109375" style="8" customWidth="1"/>
    <col min="14608" max="14608" width="4.7109375" style="8" customWidth="1"/>
    <col min="14609" max="14609" width="6.7109375" style="8" customWidth="1"/>
    <col min="14610" max="14610" width="8.7109375" style="8" customWidth="1"/>
    <col min="14611" max="14613" width="4.7109375" style="8" customWidth="1"/>
    <col min="14614" max="14614" width="8.8515625" style="8" customWidth="1"/>
    <col min="14615" max="14615" width="9.140625" style="8" hidden="1" customWidth="1"/>
    <col min="14616" max="14849" width="8.8515625" style="8" customWidth="1"/>
    <col min="14850" max="14850" width="4.7109375" style="8" customWidth="1"/>
    <col min="14851" max="14851" width="24.7109375" style="8" customWidth="1"/>
    <col min="14852" max="14852" width="9.140625" style="8" hidden="1" customWidth="1"/>
    <col min="14853" max="14853" width="6.7109375" style="8" customWidth="1"/>
    <col min="14854" max="14854" width="36.7109375" style="8" customWidth="1"/>
    <col min="14855" max="14856" width="9.140625" style="8" hidden="1" customWidth="1"/>
    <col min="14857" max="14857" width="22.7109375" style="8" customWidth="1"/>
    <col min="14858" max="14863" width="8.7109375" style="8" customWidth="1"/>
    <col min="14864" max="14864" width="4.7109375" style="8" customWidth="1"/>
    <col min="14865" max="14865" width="6.7109375" style="8" customWidth="1"/>
    <col min="14866" max="14866" width="8.7109375" style="8" customWidth="1"/>
    <col min="14867" max="14869" width="4.7109375" style="8" customWidth="1"/>
    <col min="14870" max="14870" width="8.8515625" style="8" customWidth="1"/>
    <col min="14871" max="14871" width="9.140625" style="8" hidden="1" customWidth="1"/>
    <col min="14872" max="15105" width="8.8515625" style="8" customWidth="1"/>
    <col min="15106" max="15106" width="4.7109375" style="8" customWidth="1"/>
    <col min="15107" max="15107" width="24.7109375" style="8" customWidth="1"/>
    <col min="15108" max="15108" width="9.140625" style="8" hidden="1" customWidth="1"/>
    <col min="15109" max="15109" width="6.7109375" style="8" customWidth="1"/>
    <col min="15110" max="15110" width="36.7109375" style="8" customWidth="1"/>
    <col min="15111" max="15112" width="9.140625" style="8" hidden="1" customWidth="1"/>
    <col min="15113" max="15113" width="22.7109375" style="8" customWidth="1"/>
    <col min="15114" max="15119" width="8.7109375" style="8" customWidth="1"/>
    <col min="15120" max="15120" width="4.7109375" style="8" customWidth="1"/>
    <col min="15121" max="15121" width="6.7109375" style="8" customWidth="1"/>
    <col min="15122" max="15122" width="8.7109375" style="8" customWidth="1"/>
    <col min="15123" max="15125" width="4.7109375" style="8" customWidth="1"/>
    <col min="15126" max="15126" width="8.8515625" style="8" customWidth="1"/>
    <col min="15127" max="15127" width="9.140625" style="8" hidden="1" customWidth="1"/>
    <col min="15128" max="15361" width="8.8515625" style="8" customWidth="1"/>
    <col min="15362" max="15362" width="4.7109375" style="8" customWidth="1"/>
    <col min="15363" max="15363" width="24.7109375" style="8" customWidth="1"/>
    <col min="15364" max="15364" width="9.140625" style="8" hidden="1" customWidth="1"/>
    <col min="15365" max="15365" width="6.7109375" style="8" customWidth="1"/>
    <col min="15366" max="15366" width="36.7109375" style="8" customWidth="1"/>
    <col min="15367" max="15368" width="9.140625" style="8" hidden="1" customWidth="1"/>
    <col min="15369" max="15369" width="22.7109375" style="8" customWidth="1"/>
    <col min="15370" max="15375" width="8.7109375" style="8" customWidth="1"/>
    <col min="15376" max="15376" width="4.7109375" style="8" customWidth="1"/>
    <col min="15377" max="15377" width="6.7109375" style="8" customWidth="1"/>
    <col min="15378" max="15378" width="8.7109375" style="8" customWidth="1"/>
    <col min="15379" max="15381" width="4.7109375" style="8" customWidth="1"/>
    <col min="15382" max="15382" width="8.8515625" style="8" customWidth="1"/>
    <col min="15383" max="15383" width="9.140625" style="8" hidden="1" customWidth="1"/>
    <col min="15384" max="15617" width="8.8515625" style="8" customWidth="1"/>
    <col min="15618" max="15618" width="4.7109375" style="8" customWidth="1"/>
    <col min="15619" max="15619" width="24.7109375" style="8" customWidth="1"/>
    <col min="15620" max="15620" width="9.140625" style="8" hidden="1" customWidth="1"/>
    <col min="15621" max="15621" width="6.7109375" style="8" customWidth="1"/>
    <col min="15622" max="15622" width="36.7109375" style="8" customWidth="1"/>
    <col min="15623" max="15624" width="9.140625" style="8" hidden="1" customWidth="1"/>
    <col min="15625" max="15625" width="22.7109375" style="8" customWidth="1"/>
    <col min="15626" max="15631" width="8.7109375" style="8" customWidth="1"/>
    <col min="15632" max="15632" width="4.7109375" style="8" customWidth="1"/>
    <col min="15633" max="15633" width="6.7109375" style="8" customWidth="1"/>
    <col min="15634" max="15634" width="8.7109375" style="8" customWidth="1"/>
    <col min="15635" max="15637" width="4.7109375" style="8" customWidth="1"/>
    <col min="15638" max="15638" width="8.8515625" style="8" customWidth="1"/>
    <col min="15639" max="15639" width="9.140625" style="8" hidden="1" customWidth="1"/>
    <col min="15640" max="15873" width="8.8515625" style="8" customWidth="1"/>
    <col min="15874" max="15874" width="4.7109375" style="8" customWidth="1"/>
    <col min="15875" max="15875" width="24.7109375" style="8" customWidth="1"/>
    <col min="15876" max="15876" width="9.140625" style="8" hidden="1" customWidth="1"/>
    <col min="15877" max="15877" width="6.7109375" style="8" customWidth="1"/>
    <col min="15878" max="15878" width="36.7109375" style="8" customWidth="1"/>
    <col min="15879" max="15880" width="9.140625" style="8" hidden="1" customWidth="1"/>
    <col min="15881" max="15881" width="22.7109375" style="8" customWidth="1"/>
    <col min="15882" max="15887" width="8.7109375" style="8" customWidth="1"/>
    <col min="15888" max="15888" width="4.7109375" style="8" customWidth="1"/>
    <col min="15889" max="15889" width="6.7109375" style="8" customWidth="1"/>
    <col min="15890" max="15890" width="8.7109375" style="8" customWidth="1"/>
    <col min="15891" max="15893" width="4.7109375" style="8" customWidth="1"/>
    <col min="15894" max="15894" width="8.8515625" style="8" customWidth="1"/>
    <col min="15895" max="15895" width="9.140625" style="8" hidden="1" customWidth="1"/>
    <col min="15896" max="16129" width="8.8515625" style="8" customWidth="1"/>
    <col min="16130" max="16130" width="4.7109375" style="8" customWidth="1"/>
    <col min="16131" max="16131" width="24.7109375" style="8" customWidth="1"/>
    <col min="16132" max="16132" width="9.140625" style="8" hidden="1" customWidth="1"/>
    <col min="16133" max="16133" width="6.7109375" style="8" customWidth="1"/>
    <col min="16134" max="16134" width="36.7109375" style="8" customWidth="1"/>
    <col min="16135" max="16136" width="9.140625" style="8" hidden="1" customWidth="1"/>
    <col min="16137" max="16137" width="22.7109375" style="8" customWidth="1"/>
    <col min="16138" max="16143" width="8.7109375" style="8" customWidth="1"/>
    <col min="16144" max="16144" width="4.7109375" style="8" customWidth="1"/>
    <col min="16145" max="16145" width="6.7109375" style="8" customWidth="1"/>
    <col min="16146" max="16146" width="8.7109375" style="8" customWidth="1"/>
    <col min="16147" max="16149" width="4.7109375" style="8" customWidth="1"/>
    <col min="16150" max="16150" width="8.8515625" style="8" customWidth="1"/>
    <col min="16151" max="16151" width="9.140625" style="8" hidden="1" customWidth="1"/>
    <col min="16152" max="16384" width="8.8515625" style="8" customWidth="1"/>
  </cols>
  <sheetData>
    <row r="1" spans="1:23" ht="30" customHeight="1">
      <c r="A1" s="225" t="s">
        <v>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ht="30" customHeight="1">
      <c r="A2" s="258" t="s">
        <v>232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30" customHeight="1">
      <c r="A3" s="257" t="s">
        <v>18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1:23" ht="30" customHeight="1">
      <c r="A4" s="257" t="s">
        <v>19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ht="30" customHeight="1">
      <c r="A5" s="268" t="s">
        <v>32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1:23" ht="30" customHeight="1">
      <c r="A6" s="257" t="s">
        <v>138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3" ht="30" customHeight="1">
      <c r="A7" s="230" t="s">
        <v>258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</row>
    <row r="8" spans="1:23" ht="30" customHeight="1">
      <c r="A8" s="11" t="s">
        <v>33</v>
      </c>
      <c r="B8" s="96"/>
      <c r="C8" s="43"/>
      <c r="D8" s="44"/>
      <c r="E8" s="44"/>
      <c r="F8" s="45"/>
      <c r="G8" s="45"/>
      <c r="H8" s="45"/>
      <c r="I8" s="58"/>
      <c r="J8" s="19"/>
      <c r="K8" s="19"/>
      <c r="L8" s="19"/>
      <c r="M8" s="19"/>
      <c r="N8" s="19"/>
      <c r="O8" s="19"/>
      <c r="P8" s="19"/>
      <c r="Q8" s="252" t="s">
        <v>233</v>
      </c>
      <c r="R8" s="252"/>
      <c r="S8" s="252"/>
      <c r="T8" s="252"/>
      <c r="U8" s="252"/>
      <c r="V8" s="252"/>
      <c r="W8" s="252"/>
    </row>
    <row r="9" spans="1:25" ht="20.1" customHeight="1">
      <c r="A9" s="269" t="s">
        <v>1</v>
      </c>
      <c r="B9" s="222" t="s">
        <v>20</v>
      </c>
      <c r="C9" s="255" t="s">
        <v>16</v>
      </c>
      <c r="D9" s="255" t="s">
        <v>11</v>
      </c>
      <c r="E9" s="238" t="s">
        <v>10</v>
      </c>
      <c r="F9" s="255" t="s">
        <v>17</v>
      </c>
      <c r="G9" s="255" t="s">
        <v>11</v>
      </c>
      <c r="H9" s="255" t="s">
        <v>8</v>
      </c>
      <c r="I9" s="255" t="s">
        <v>4</v>
      </c>
      <c r="J9" s="267" t="s">
        <v>39</v>
      </c>
      <c r="K9" s="267"/>
      <c r="L9" s="267"/>
      <c r="M9" s="267"/>
      <c r="N9" s="267"/>
      <c r="O9" s="267"/>
      <c r="P9" s="267"/>
      <c r="Q9" s="267" t="s">
        <v>5</v>
      </c>
      <c r="R9" s="267"/>
      <c r="S9" s="267"/>
      <c r="T9" s="240" t="s">
        <v>25</v>
      </c>
      <c r="U9" s="240" t="s">
        <v>26</v>
      </c>
      <c r="V9" s="261" t="s">
        <v>21</v>
      </c>
      <c r="W9" s="269" t="s">
        <v>14</v>
      </c>
      <c r="Y9" s="3"/>
    </row>
    <row r="10" spans="1:25" ht="39.95" customHeight="1">
      <c r="A10" s="269"/>
      <c r="B10" s="222"/>
      <c r="C10" s="255"/>
      <c r="D10" s="255"/>
      <c r="E10" s="255"/>
      <c r="F10" s="255"/>
      <c r="G10" s="255"/>
      <c r="H10" s="255"/>
      <c r="I10" s="255"/>
      <c r="J10" s="85" t="s">
        <v>40</v>
      </c>
      <c r="K10" s="85" t="s">
        <v>41</v>
      </c>
      <c r="L10" s="85" t="s">
        <v>42</v>
      </c>
      <c r="M10" s="85" t="s">
        <v>35</v>
      </c>
      <c r="N10" s="86" t="s">
        <v>43</v>
      </c>
      <c r="O10" s="87" t="s">
        <v>0</v>
      </c>
      <c r="P10" s="21" t="s">
        <v>1</v>
      </c>
      <c r="Q10" s="21" t="s">
        <v>15</v>
      </c>
      <c r="R10" s="87" t="s">
        <v>0</v>
      </c>
      <c r="S10" s="21" t="s">
        <v>1</v>
      </c>
      <c r="T10" s="240"/>
      <c r="U10" s="240"/>
      <c r="V10" s="266"/>
      <c r="W10" s="270"/>
      <c r="Y10" s="65"/>
    </row>
    <row r="11" spans="1:25" ht="24.95" customHeight="1">
      <c r="A11" s="260" t="s">
        <v>44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160"/>
      <c r="Y11" s="65"/>
    </row>
    <row r="12" spans="1:25" s="75" customFormat="1" ht="34.9" customHeight="1">
      <c r="A12" s="88">
        <f>RANK(V12,$V$12:$V$13,0)</f>
        <v>1</v>
      </c>
      <c r="B12" s="118" t="s">
        <v>77</v>
      </c>
      <c r="C12" s="34" t="s">
        <v>78</v>
      </c>
      <c r="D12" s="35" t="s">
        <v>79</v>
      </c>
      <c r="E12" s="73" t="s">
        <v>30</v>
      </c>
      <c r="F12" s="119" t="s">
        <v>80</v>
      </c>
      <c r="G12" s="77" t="s">
        <v>81</v>
      </c>
      <c r="H12" s="72" t="s">
        <v>82</v>
      </c>
      <c r="I12" s="74" t="s">
        <v>34</v>
      </c>
      <c r="J12" s="83">
        <v>7</v>
      </c>
      <c r="K12" s="83">
        <v>6.7</v>
      </c>
      <c r="L12" s="83">
        <v>6.7</v>
      </c>
      <c r="M12" s="83">
        <v>7</v>
      </c>
      <c r="N12" s="83">
        <f>SUM(J12:M12)</f>
        <v>27.4</v>
      </c>
      <c r="O12" s="63">
        <f>N12/0.4</f>
        <v>68.49999999999999</v>
      </c>
      <c r="P12" s="80">
        <f>RANK(O12,O$12:O$13,0)</f>
        <v>1</v>
      </c>
      <c r="Q12" s="83">
        <v>131</v>
      </c>
      <c r="R12" s="63">
        <f>Q12/2</f>
        <v>65.5</v>
      </c>
      <c r="S12" s="80">
        <f>RANK(R12,R$12:R$13,0)</f>
        <v>1</v>
      </c>
      <c r="T12" s="84"/>
      <c r="U12" s="84"/>
      <c r="V12" s="63">
        <f>(O12+R12)/2</f>
        <v>67</v>
      </c>
      <c r="W12" s="89"/>
      <c r="Y12" s="65"/>
    </row>
    <row r="13" spans="1:25" s="75" customFormat="1" ht="34.9" customHeight="1">
      <c r="A13" s="88">
        <f>RANK(V13,$V$12:$V$13,0)</f>
        <v>2</v>
      </c>
      <c r="B13" s="118" t="s">
        <v>229</v>
      </c>
      <c r="C13" s="46" t="s">
        <v>64</v>
      </c>
      <c r="D13" s="77" t="s">
        <v>63</v>
      </c>
      <c r="E13" s="73" t="s">
        <v>30</v>
      </c>
      <c r="F13" s="39" t="s">
        <v>133</v>
      </c>
      <c r="G13" s="77" t="s">
        <v>134</v>
      </c>
      <c r="H13" s="72" t="s">
        <v>135</v>
      </c>
      <c r="I13" s="74" t="s">
        <v>34</v>
      </c>
      <c r="J13" s="83">
        <v>6.1</v>
      </c>
      <c r="K13" s="83">
        <v>6.1</v>
      </c>
      <c r="L13" s="83">
        <v>6</v>
      </c>
      <c r="M13" s="83">
        <v>6.1</v>
      </c>
      <c r="N13" s="83">
        <f>SUM(J13:M13)</f>
        <v>24.299999999999997</v>
      </c>
      <c r="O13" s="63">
        <f>N13/0.4</f>
        <v>60.74999999999999</v>
      </c>
      <c r="P13" s="80">
        <f>RANK(O13,O$12:O$13,0)</f>
        <v>2</v>
      </c>
      <c r="Q13" s="83">
        <v>126.5</v>
      </c>
      <c r="R13" s="63">
        <f>Q13/2</f>
        <v>63.25</v>
      </c>
      <c r="S13" s="80">
        <f>RANK(R13,R$12:R$13,0)</f>
        <v>2</v>
      </c>
      <c r="T13" s="84"/>
      <c r="U13" s="84"/>
      <c r="V13" s="63">
        <f>(O13+R13)/2</f>
        <v>62</v>
      </c>
      <c r="W13" s="89"/>
      <c r="Y13" s="65"/>
    </row>
    <row r="14" spans="1:25" s="75" customFormat="1" ht="24.95" customHeight="1">
      <c r="A14" s="260" t="s">
        <v>49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160"/>
      <c r="Y14" s="65"/>
    </row>
    <row r="15" spans="1:23" s="75" customFormat="1" ht="34.9" customHeight="1">
      <c r="A15" s="88">
        <f>RANK(V15,$V$15:$V$17,0)</f>
        <v>1</v>
      </c>
      <c r="B15" s="73">
        <v>2011</v>
      </c>
      <c r="C15" s="55" t="s">
        <v>196</v>
      </c>
      <c r="D15" s="77" t="s">
        <v>197</v>
      </c>
      <c r="E15" s="73" t="s">
        <v>28</v>
      </c>
      <c r="F15" s="70" t="s">
        <v>198</v>
      </c>
      <c r="G15" s="77" t="s">
        <v>199</v>
      </c>
      <c r="H15" s="72" t="s">
        <v>200</v>
      </c>
      <c r="I15" s="116" t="s">
        <v>201</v>
      </c>
      <c r="J15" s="83">
        <v>6.7</v>
      </c>
      <c r="K15" s="83">
        <v>7</v>
      </c>
      <c r="L15" s="83">
        <v>6.8</v>
      </c>
      <c r="M15" s="83">
        <v>7</v>
      </c>
      <c r="N15" s="83">
        <f>SUM(J15:M15)</f>
        <v>27.5</v>
      </c>
      <c r="O15" s="63">
        <f>N15/0.4</f>
        <v>68.75</v>
      </c>
      <c r="P15" s="80">
        <f>RANK(O15,O$15:O$17,0)</f>
        <v>1</v>
      </c>
      <c r="Q15" s="83">
        <v>134.5</v>
      </c>
      <c r="R15" s="63">
        <f>Q15/2</f>
        <v>67.25</v>
      </c>
      <c r="S15" s="80">
        <f>RANK(R15,R$15:R$17,0)</f>
        <v>1</v>
      </c>
      <c r="T15" s="84"/>
      <c r="U15" s="84"/>
      <c r="V15" s="63">
        <f>(O15+R15)/2</f>
        <v>68</v>
      </c>
      <c r="W15" s="89"/>
    </row>
    <row r="16" spans="1:23" s="75" customFormat="1" ht="34.9" customHeight="1">
      <c r="A16" s="88">
        <f>RANK(V16,$V$15:$V$17,0)</f>
        <v>2</v>
      </c>
      <c r="B16" s="73">
        <v>2012</v>
      </c>
      <c r="C16" s="34" t="s">
        <v>230</v>
      </c>
      <c r="D16" s="77" t="s">
        <v>231</v>
      </c>
      <c r="E16" s="73" t="s">
        <v>30</v>
      </c>
      <c r="F16" s="36" t="s">
        <v>266</v>
      </c>
      <c r="G16" s="77" t="s">
        <v>72</v>
      </c>
      <c r="H16" s="72" t="s">
        <v>73</v>
      </c>
      <c r="I16" s="74" t="s">
        <v>34</v>
      </c>
      <c r="J16" s="83">
        <v>6.2</v>
      </c>
      <c r="K16" s="83">
        <v>6</v>
      </c>
      <c r="L16" s="83">
        <v>6.1</v>
      </c>
      <c r="M16" s="83">
        <v>6.1</v>
      </c>
      <c r="N16" s="83">
        <f>SUM(J16:M16)</f>
        <v>24.4</v>
      </c>
      <c r="O16" s="63">
        <f>N16/0.4</f>
        <v>60.99999999999999</v>
      </c>
      <c r="P16" s="80">
        <f>RANK(O16,O$15:O$17,0)</f>
        <v>2</v>
      </c>
      <c r="Q16" s="83">
        <v>131.5</v>
      </c>
      <c r="R16" s="63">
        <f>Q16/2</f>
        <v>65.75</v>
      </c>
      <c r="S16" s="80">
        <f>RANK(R16,R$15:R$17,0)</f>
        <v>2</v>
      </c>
      <c r="T16" s="84"/>
      <c r="U16" s="84"/>
      <c r="V16" s="63">
        <f>(O16+R16)/2</f>
        <v>63.375</v>
      </c>
      <c r="W16" s="89"/>
    </row>
    <row r="17" spans="1:25" s="75" customFormat="1" ht="34.9" customHeight="1">
      <c r="A17" s="88">
        <f>RANK(V17,$V$15:$V$17,0)</f>
        <v>3</v>
      </c>
      <c r="B17" s="118" t="s">
        <v>181</v>
      </c>
      <c r="C17" s="34" t="s">
        <v>182</v>
      </c>
      <c r="D17" s="35" t="s">
        <v>183</v>
      </c>
      <c r="E17" s="148" t="s">
        <v>28</v>
      </c>
      <c r="F17" s="36" t="s">
        <v>184</v>
      </c>
      <c r="G17" s="149" t="s">
        <v>185</v>
      </c>
      <c r="H17" s="150" t="s">
        <v>186</v>
      </c>
      <c r="I17" s="116" t="s">
        <v>76</v>
      </c>
      <c r="J17" s="83">
        <v>6.2</v>
      </c>
      <c r="K17" s="83">
        <v>5.3</v>
      </c>
      <c r="L17" s="83">
        <v>5.7</v>
      </c>
      <c r="M17" s="83">
        <v>6</v>
      </c>
      <c r="N17" s="83">
        <f>SUM(J17:M17)</f>
        <v>23.2</v>
      </c>
      <c r="O17" s="63">
        <f>N17/0.4</f>
        <v>57.99999999999999</v>
      </c>
      <c r="P17" s="80">
        <f>RANK(O17,O$15:O$17,0)</f>
        <v>3</v>
      </c>
      <c r="Q17" s="83">
        <v>123.5</v>
      </c>
      <c r="R17" s="63">
        <f>Q17/2</f>
        <v>61.75</v>
      </c>
      <c r="S17" s="80">
        <f>RANK(R17,R$15:R$17,0)</f>
        <v>3</v>
      </c>
      <c r="T17" s="84"/>
      <c r="U17" s="84"/>
      <c r="V17" s="63">
        <f>(O17+R17)/2</f>
        <v>59.875</v>
      </c>
      <c r="W17" s="89"/>
      <c r="Y17" s="65"/>
    </row>
    <row r="18" spans="1:23" s="75" customFormat="1" ht="24.95" customHeight="1">
      <c r="A18" s="260" t="s">
        <v>23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160"/>
    </row>
    <row r="19" spans="1:23" s="75" customFormat="1" ht="34.9" customHeight="1">
      <c r="A19" s="88">
        <f>RANK(V19,$V$19:$V$19,0)</f>
        <v>1</v>
      </c>
      <c r="B19" s="73">
        <v>1983</v>
      </c>
      <c r="C19" s="81" t="s">
        <v>74</v>
      </c>
      <c r="D19" s="77" t="s">
        <v>52</v>
      </c>
      <c r="E19" s="73">
        <v>1</v>
      </c>
      <c r="F19" s="76" t="s">
        <v>110</v>
      </c>
      <c r="G19" s="77" t="s">
        <v>108</v>
      </c>
      <c r="H19" s="72" t="s">
        <v>109</v>
      </c>
      <c r="I19" s="116" t="s">
        <v>62</v>
      </c>
      <c r="J19" s="83">
        <v>6.3</v>
      </c>
      <c r="K19" s="83">
        <v>6.3</v>
      </c>
      <c r="L19" s="83">
        <v>6.2</v>
      </c>
      <c r="M19" s="83">
        <v>6.4</v>
      </c>
      <c r="N19" s="83">
        <f aca="true" t="shared" si="0" ref="N19">SUM(J19:M19)</f>
        <v>25.200000000000003</v>
      </c>
      <c r="O19" s="63">
        <f aca="true" t="shared" si="1" ref="O19">N19/0.4</f>
        <v>63.00000000000001</v>
      </c>
      <c r="P19" s="80">
        <f>RANK(O19,O$19:O$19,0)</f>
        <v>1</v>
      </c>
      <c r="Q19" s="83">
        <v>137</v>
      </c>
      <c r="R19" s="63">
        <f aca="true" t="shared" si="2" ref="R19">Q19/2</f>
        <v>68.5</v>
      </c>
      <c r="S19" s="80">
        <f>RANK(R19,R$19:R$19,0)</f>
        <v>1</v>
      </c>
      <c r="T19" s="84"/>
      <c r="U19" s="84"/>
      <c r="V19" s="63">
        <f aca="true" t="shared" si="3" ref="V19">(O19+R19)/2</f>
        <v>65.75</v>
      </c>
      <c r="W19" s="89"/>
    </row>
    <row r="20" spans="1:23" s="75" customFormat="1" ht="32.1" customHeight="1">
      <c r="A20" s="263" t="s">
        <v>139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144"/>
    </row>
    <row r="21" spans="1:23" s="75" customFormat="1" ht="34.9" customHeight="1">
      <c r="A21" s="88">
        <v>1</v>
      </c>
      <c r="B21" s="73">
        <v>2011</v>
      </c>
      <c r="C21" s="120" t="s">
        <v>103</v>
      </c>
      <c r="D21" s="77" t="s">
        <v>104</v>
      </c>
      <c r="E21" s="73">
        <v>2</v>
      </c>
      <c r="F21" s="130" t="s">
        <v>105</v>
      </c>
      <c r="G21" s="77" t="s">
        <v>106</v>
      </c>
      <c r="H21" s="72" t="s">
        <v>107</v>
      </c>
      <c r="I21" s="116" t="s">
        <v>47</v>
      </c>
      <c r="J21" s="83">
        <v>7.2</v>
      </c>
      <c r="K21" s="83">
        <v>6.8</v>
      </c>
      <c r="L21" s="83">
        <v>7</v>
      </c>
      <c r="M21" s="83">
        <v>7</v>
      </c>
      <c r="N21" s="83">
        <f>SUM(J21:M21)</f>
        <v>28</v>
      </c>
      <c r="O21" s="63">
        <f>N21/0.4-0.5</f>
        <v>69.5</v>
      </c>
      <c r="P21" s="80">
        <v>1</v>
      </c>
      <c r="Q21" s="83">
        <v>178</v>
      </c>
      <c r="R21" s="63">
        <f>Q21/2.7-0.5</f>
        <v>65.42592592592592</v>
      </c>
      <c r="S21" s="80">
        <v>1</v>
      </c>
      <c r="T21" s="84">
        <v>1</v>
      </c>
      <c r="U21" s="84"/>
      <c r="V21" s="63">
        <f>(O21+R21)/2</f>
        <v>67.46296296296296</v>
      </c>
      <c r="W21" s="89"/>
    </row>
    <row r="22" ht="30" customHeight="1"/>
    <row r="23" spans="3:11" ht="30" customHeight="1">
      <c r="C23" s="14" t="s">
        <v>2</v>
      </c>
      <c r="D23" s="59"/>
      <c r="E23" s="59"/>
      <c r="F23" s="59"/>
      <c r="G23" s="59"/>
      <c r="H23" s="59"/>
      <c r="I23" s="48" t="s">
        <v>249</v>
      </c>
      <c r="J23" s="10"/>
      <c r="K23" s="4"/>
    </row>
    <row r="24" spans="3:11" ht="30" customHeight="1">
      <c r="C24" s="17" t="s">
        <v>3</v>
      </c>
      <c r="D24" s="59"/>
      <c r="E24" s="59"/>
      <c r="F24" s="59"/>
      <c r="G24" s="59"/>
      <c r="H24" s="59"/>
      <c r="I24" s="49" t="s">
        <v>250</v>
      </c>
      <c r="J24" s="6"/>
      <c r="K24" s="4"/>
    </row>
  </sheetData>
  <mergeCells count="27">
    <mergeCell ref="A20:V20"/>
    <mergeCell ref="A6:W6"/>
    <mergeCell ref="A1:W1"/>
    <mergeCell ref="A2:W2"/>
    <mergeCell ref="A3:W3"/>
    <mergeCell ref="A4:W4"/>
    <mergeCell ref="A5:W5"/>
    <mergeCell ref="A7:W7"/>
    <mergeCell ref="Q8:W8"/>
    <mergeCell ref="A9:A10"/>
    <mergeCell ref="B9:B10"/>
    <mergeCell ref="C9:C10"/>
    <mergeCell ref="D9:D10"/>
    <mergeCell ref="E9:E10"/>
    <mergeCell ref="F9:F10"/>
    <mergeCell ref="W9:W10"/>
    <mergeCell ref="V9:V10"/>
    <mergeCell ref="A11:V11"/>
    <mergeCell ref="A14:V14"/>
    <mergeCell ref="A18:V18"/>
    <mergeCell ref="G9:G10"/>
    <mergeCell ref="H9:H10"/>
    <mergeCell ref="I9:I10"/>
    <mergeCell ref="J9:P9"/>
    <mergeCell ref="Q9:S9"/>
    <mergeCell ref="T9:T10"/>
    <mergeCell ref="U9:U1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view="pageBreakPreview" zoomScale="70" zoomScaleSheetLayoutView="70" workbookViewId="0" topLeftCell="A1">
      <selection activeCell="AA8" sqref="AA8"/>
    </sheetView>
  </sheetViews>
  <sheetFormatPr defaultColWidth="9.140625" defaultRowHeight="12.75"/>
  <cols>
    <col min="1" max="1" width="4.7109375" style="8" customWidth="1"/>
    <col min="2" max="2" width="6.7109375" style="75" hidden="1" customWidth="1"/>
    <col min="3" max="3" width="24.7109375" style="75" customWidth="1"/>
    <col min="4" max="4" width="8.7109375" style="75" hidden="1" customWidth="1"/>
    <col min="5" max="5" width="6.7109375" style="75" customWidth="1"/>
    <col min="6" max="6" width="36.7109375" style="75" customWidth="1"/>
    <col min="7" max="7" width="8.7109375" style="75" hidden="1" customWidth="1"/>
    <col min="8" max="8" width="17.7109375" style="75" hidden="1" customWidth="1"/>
    <col min="9" max="9" width="22.7109375" style="75" customWidth="1"/>
    <col min="10" max="15" width="8.7109375" style="8" customWidth="1"/>
    <col min="16" max="16" width="4.7109375" style="8" customWidth="1"/>
    <col min="17" max="17" width="6.7109375" style="8" customWidth="1"/>
    <col min="18" max="18" width="8.7109375" style="8" customWidth="1"/>
    <col min="19" max="21" width="4.7109375" style="8" customWidth="1"/>
    <col min="22" max="22" width="9.140625" style="8" customWidth="1"/>
    <col min="23" max="23" width="6.7109375" style="8" hidden="1" customWidth="1"/>
    <col min="24" max="257" width="9.140625" style="8" customWidth="1"/>
    <col min="258" max="258" width="4.7109375" style="8" customWidth="1"/>
    <col min="259" max="259" width="24.7109375" style="8" customWidth="1"/>
    <col min="260" max="260" width="9.140625" style="8" hidden="1" customWidth="1"/>
    <col min="261" max="261" width="6.7109375" style="8" customWidth="1"/>
    <col min="262" max="262" width="36.7109375" style="8" customWidth="1"/>
    <col min="263" max="264" width="9.140625" style="8" hidden="1" customWidth="1"/>
    <col min="265" max="265" width="22.7109375" style="8" customWidth="1"/>
    <col min="266" max="271" width="8.7109375" style="8" customWidth="1"/>
    <col min="272" max="272" width="4.7109375" style="8" customWidth="1"/>
    <col min="273" max="273" width="6.7109375" style="8" customWidth="1"/>
    <col min="274" max="274" width="8.7109375" style="8" customWidth="1"/>
    <col min="275" max="277" width="4.7109375" style="8" customWidth="1"/>
    <col min="278" max="278" width="9.140625" style="8" customWidth="1"/>
    <col min="279" max="279" width="9.140625" style="8" hidden="1" customWidth="1"/>
    <col min="280" max="513" width="9.140625" style="8" customWidth="1"/>
    <col min="514" max="514" width="4.7109375" style="8" customWidth="1"/>
    <col min="515" max="515" width="24.7109375" style="8" customWidth="1"/>
    <col min="516" max="516" width="9.140625" style="8" hidden="1" customWidth="1"/>
    <col min="517" max="517" width="6.7109375" style="8" customWidth="1"/>
    <col min="518" max="518" width="36.7109375" style="8" customWidth="1"/>
    <col min="519" max="520" width="9.140625" style="8" hidden="1" customWidth="1"/>
    <col min="521" max="521" width="22.7109375" style="8" customWidth="1"/>
    <col min="522" max="527" width="8.7109375" style="8" customWidth="1"/>
    <col min="528" max="528" width="4.7109375" style="8" customWidth="1"/>
    <col min="529" max="529" width="6.7109375" style="8" customWidth="1"/>
    <col min="530" max="530" width="8.7109375" style="8" customWidth="1"/>
    <col min="531" max="533" width="4.7109375" style="8" customWidth="1"/>
    <col min="534" max="534" width="9.140625" style="8" customWidth="1"/>
    <col min="535" max="535" width="9.140625" style="8" hidden="1" customWidth="1"/>
    <col min="536" max="769" width="9.140625" style="8" customWidth="1"/>
    <col min="770" max="770" width="4.7109375" style="8" customWidth="1"/>
    <col min="771" max="771" width="24.7109375" style="8" customWidth="1"/>
    <col min="772" max="772" width="9.140625" style="8" hidden="1" customWidth="1"/>
    <col min="773" max="773" width="6.7109375" style="8" customWidth="1"/>
    <col min="774" max="774" width="36.7109375" style="8" customWidth="1"/>
    <col min="775" max="776" width="9.140625" style="8" hidden="1" customWidth="1"/>
    <col min="777" max="777" width="22.7109375" style="8" customWidth="1"/>
    <col min="778" max="783" width="8.7109375" style="8" customWidth="1"/>
    <col min="784" max="784" width="4.7109375" style="8" customWidth="1"/>
    <col min="785" max="785" width="6.7109375" style="8" customWidth="1"/>
    <col min="786" max="786" width="8.7109375" style="8" customWidth="1"/>
    <col min="787" max="789" width="4.7109375" style="8" customWidth="1"/>
    <col min="790" max="790" width="9.140625" style="8" customWidth="1"/>
    <col min="791" max="791" width="9.140625" style="8" hidden="1" customWidth="1"/>
    <col min="792" max="1025" width="9.140625" style="8" customWidth="1"/>
    <col min="1026" max="1026" width="4.7109375" style="8" customWidth="1"/>
    <col min="1027" max="1027" width="24.7109375" style="8" customWidth="1"/>
    <col min="1028" max="1028" width="9.140625" style="8" hidden="1" customWidth="1"/>
    <col min="1029" max="1029" width="6.7109375" style="8" customWidth="1"/>
    <col min="1030" max="1030" width="36.7109375" style="8" customWidth="1"/>
    <col min="1031" max="1032" width="9.140625" style="8" hidden="1" customWidth="1"/>
    <col min="1033" max="1033" width="22.7109375" style="8" customWidth="1"/>
    <col min="1034" max="1039" width="8.7109375" style="8" customWidth="1"/>
    <col min="1040" max="1040" width="4.7109375" style="8" customWidth="1"/>
    <col min="1041" max="1041" width="6.7109375" style="8" customWidth="1"/>
    <col min="1042" max="1042" width="8.7109375" style="8" customWidth="1"/>
    <col min="1043" max="1045" width="4.7109375" style="8" customWidth="1"/>
    <col min="1046" max="1046" width="9.140625" style="8" customWidth="1"/>
    <col min="1047" max="1047" width="9.140625" style="8" hidden="1" customWidth="1"/>
    <col min="1048" max="1281" width="9.140625" style="8" customWidth="1"/>
    <col min="1282" max="1282" width="4.7109375" style="8" customWidth="1"/>
    <col min="1283" max="1283" width="24.7109375" style="8" customWidth="1"/>
    <col min="1284" max="1284" width="9.140625" style="8" hidden="1" customWidth="1"/>
    <col min="1285" max="1285" width="6.7109375" style="8" customWidth="1"/>
    <col min="1286" max="1286" width="36.7109375" style="8" customWidth="1"/>
    <col min="1287" max="1288" width="9.140625" style="8" hidden="1" customWidth="1"/>
    <col min="1289" max="1289" width="22.7109375" style="8" customWidth="1"/>
    <col min="1290" max="1295" width="8.7109375" style="8" customWidth="1"/>
    <col min="1296" max="1296" width="4.7109375" style="8" customWidth="1"/>
    <col min="1297" max="1297" width="6.7109375" style="8" customWidth="1"/>
    <col min="1298" max="1298" width="8.7109375" style="8" customWidth="1"/>
    <col min="1299" max="1301" width="4.7109375" style="8" customWidth="1"/>
    <col min="1302" max="1302" width="9.140625" style="8" customWidth="1"/>
    <col min="1303" max="1303" width="9.140625" style="8" hidden="1" customWidth="1"/>
    <col min="1304" max="1537" width="9.140625" style="8" customWidth="1"/>
    <col min="1538" max="1538" width="4.7109375" style="8" customWidth="1"/>
    <col min="1539" max="1539" width="24.7109375" style="8" customWidth="1"/>
    <col min="1540" max="1540" width="9.140625" style="8" hidden="1" customWidth="1"/>
    <col min="1541" max="1541" width="6.7109375" style="8" customWidth="1"/>
    <col min="1542" max="1542" width="36.7109375" style="8" customWidth="1"/>
    <col min="1543" max="1544" width="9.140625" style="8" hidden="1" customWidth="1"/>
    <col min="1545" max="1545" width="22.7109375" style="8" customWidth="1"/>
    <col min="1546" max="1551" width="8.7109375" style="8" customWidth="1"/>
    <col min="1552" max="1552" width="4.7109375" style="8" customWidth="1"/>
    <col min="1553" max="1553" width="6.7109375" style="8" customWidth="1"/>
    <col min="1554" max="1554" width="8.7109375" style="8" customWidth="1"/>
    <col min="1555" max="1557" width="4.7109375" style="8" customWidth="1"/>
    <col min="1558" max="1558" width="9.140625" style="8" customWidth="1"/>
    <col min="1559" max="1559" width="9.140625" style="8" hidden="1" customWidth="1"/>
    <col min="1560" max="1793" width="9.140625" style="8" customWidth="1"/>
    <col min="1794" max="1794" width="4.7109375" style="8" customWidth="1"/>
    <col min="1795" max="1795" width="24.7109375" style="8" customWidth="1"/>
    <col min="1796" max="1796" width="9.140625" style="8" hidden="1" customWidth="1"/>
    <col min="1797" max="1797" width="6.7109375" style="8" customWidth="1"/>
    <col min="1798" max="1798" width="36.7109375" style="8" customWidth="1"/>
    <col min="1799" max="1800" width="9.140625" style="8" hidden="1" customWidth="1"/>
    <col min="1801" max="1801" width="22.7109375" style="8" customWidth="1"/>
    <col min="1802" max="1807" width="8.7109375" style="8" customWidth="1"/>
    <col min="1808" max="1808" width="4.7109375" style="8" customWidth="1"/>
    <col min="1809" max="1809" width="6.7109375" style="8" customWidth="1"/>
    <col min="1810" max="1810" width="8.7109375" style="8" customWidth="1"/>
    <col min="1811" max="1813" width="4.7109375" style="8" customWidth="1"/>
    <col min="1814" max="1814" width="9.140625" style="8" customWidth="1"/>
    <col min="1815" max="1815" width="9.140625" style="8" hidden="1" customWidth="1"/>
    <col min="1816" max="2049" width="9.140625" style="8" customWidth="1"/>
    <col min="2050" max="2050" width="4.7109375" style="8" customWidth="1"/>
    <col min="2051" max="2051" width="24.7109375" style="8" customWidth="1"/>
    <col min="2052" max="2052" width="9.140625" style="8" hidden="1" customWidth="1"/>
    <col min="2053" max="2053" width="6.7109375" style="8" customWidth="1"/>
    <col min="2054" max="2054" width="36.7109375" style="8" customWidth="1"/>
    <col min="2055" max="2056" width="9.140625" style="8" hidden="1" customWidth="1"/>
    <col min="2057" max="2057" width="22.7109375" style="8" customWidth="1"/>
    <col min="2058" max="2063" width="8.7109375" style="8" customWidth="1"/>
    <col min="2064" max="2064" width="4.7109375" style="8" customWidth="1"/>
    <col min="2065" max="2065" width="6.7109375" style="8" customWidth="1"/>
    <col min="2066" max="2066" width="8.7109375" style="8" customWidth="1"/>
    <col min="2067" max="2069" width="4.7109375" style="8" customWidth="1"/>
    <col min="2070" max="2070" width="9.140625" style="8" customWidth="1"/>
    <col min="2071" max="2071" width="9.140625" style="8" hidden="1" customWidth="1"/>
    <col min="2072" max="2305" width="9.140625" style="8" customWidth="1"/>
    <col min="2306" max="2306" width="4.7109375" style="8" customWidth="1"/>
    <col min="2307" max="2307" width="24.7109375" style="8" customWidth="1"/>
    <col min="2308" max="2308" width="9.140625" style="8" hidden="1" customWidth="1"/>
    <col min="2309" max="2309" width="6.7109375" style="8" customWidth="1"/>
    <col min="2310" max="2310" width="36.7109375" style="8" customWidth="1"/>
    <col min="2311" max="2312" width="9.140625" style="8" hidden="1" customWidth="1"/>
    <col min="2313" max="2313" width="22.7109375" style="8" customWidth="1"/>
    <col min="2314" max="2319" width="8.7109375" style="8" customWidth="1"/>
    <col min="2320" max="2320" width="4.7109375" style="8" customWidth="1"/>
    <col min="2321" max="2321" width="6.7109375" style="8" customWidth="1"/>
    <col min="2322" max="2322" width="8.7109375" style="8" customWidth="1"/>
    <col min="2323" max="2325" width="4.7109375" style="8" customWidth="1"/>
    <col min="2326" max="2326" width="9.140625" style="8" customWidth="1"/>
    <col min="2327" max="2327" width="9.140625" style="8" hidden="1" customWidth="1"/>
    <col min="2328" max="2561" width="9.140625" style="8" customWidth="1"/>
    <col min="2562" max="2562" width="4.7109375" style="8" customWidth="1"/>
    <col min="2563" max="2563" width="24.7109375" style="8" customWidth="1"/>
    <col min="2564" max="2564" width="9.140625" style="8" hidden="1" customWidth="1"/>
    <col min="2565" max="2565" width="6.7109375" style="8" customWidth="1"/>
    <col min="2566" max="2566" width="36.7109375" style="8" customWidth="1"/>
    <col min="2567" max="2568" width="9.140625" style="8" hidden="1" customWidth="1"/>
    <col min="2569" max="2569" width="22.7109375" style="8" customWidth="1"/>
    <col min="2570" max="2575" width="8.7109375" style="8" customWidth="1"/>
    <col min="2576" max="2576" width="4.7109375" style="8" customWidth="1"/>
    <col min="2577" max="2577" width="6.7109375" style="8" customWidth="1"/>
    <col min="2578" max="2578" width="8.7109375" style="8" customWidth="1"/>
    <col min="2579" max="2581" width="4.7109375" style="8" customWidth="1"/>
    <col min="2582" max="2582" width="9.140625" style="8" customWidth="1"/>
    <col min="2583" max="2583" width="9.140625" style="8" hidden="1" customWidth="1"/>
    <col min="2584" max="2817" width="9.140625" style="8" customWidth="1"/>
    <col min="2818" max="2818" width="4.7109375" style="8" customWidth="1"/>
    <col min="2819" max="2819" width="24.7109375" style="8" customWidth="1"/>
    <col min="2820" max="2820" width="9.140625" style="8" hidden="1" customWidth="1"/>
    <col min="2821" max="2821" width="6.7109375" style="8" customWidth="1"/>
    <col min="2822" max="2822" width="36.7109375" style="8" customWidth="1"/>
    <col min="2823" max="2824" width="9.140625" style="8" hidden="1" customWidth="1"/>
    <col min="2825" max="2825" width="22.7109375" style="8" customWidth="1"/>
    <col min="2826" max="2831" width="8.7109375" style="8" customWidth="1"/>
    <col min="2832" max="2832" width="4.7109375" style="8" customWidth="1"/>
    <col min="2833" max="2833" width="6.7109375" style="8" customWidth="1"/>
    <col min="2834" max="2834" width="8.7109375" style="8" customWidth="1"/>
    <col min="2835" max="2837" width="4.7109375" style="8" customWidth="1"/>
    <col min="2838" max="2838" width="9.140625" style="8" customWidth="1"/>
    <col min="2839" max="2839" width="9.140625" style="8" hidden="1" customWidth="1"/>
    <col min="2840" max="3073" width="9.140625" style="8" customWidth="1"/>
    <col min="3074" max="3074" width="4.7109375" style="8" customWidth="1"/>
    <col min="3075" max="3075" width="24.7109375" style="8" customWidth="1"/>
    <col min="3076" max="3076" width="9.140625" style="8" hidden="1" customWidth="1"/>
    <col min="3077" max="3077" width="6.7109375" style="8" customWidth="1"/>
    <col min="3078" max="3078" width="36.7109375" style="8" customWidth="1"/>
    <col min="3079" max="3080" width="9.140625" style="8" hidden="1" customWidth="1"/>
    <col min="3081" max="3081" width="22.7109375" style="8" customWidth="1"/>
    <col min="3082" max="3087" width="8.7109375" style="8" customWidth="1"/>
    <col min="3088" max="3088" width="4.7109375" style="8" customWidth="1"/>
    <col min="3089" max="3089" width="6.7109375" style="8" customWidth="1"/>
    <col min="3090" max="3090" width="8.7109375" style="8" customWidth="1"/>
    <col min="3091" max="3093" width="4.7109375" style="8" customWidth="1"/>
    <col min="3094" max="3094" width="9.140625" style="8" customWidth="1"/>
    <col min="3095" max="3095" width="9.140625" style="8" hidden="1" customWidth="1"/>
    <col min="3096" max="3329" width="9.140625" style="8" customWidth="1"/>
    <col min="3330" max="3330" width="4.7109375" style="8" customWidth="1"/>
    <col min="3331" max="3331" width="24.7109375" style="8" customWidth="1"/>
    <col min="3332" max="3332" width="9.140625" style="8" hidden="1" customWidth="1"/>
    <col min="3333" max="3333" width="6.7109375" style="8" customWidth="1"/>
    <col min="3334" max="3334" width="36.7109375" style="8" customWidth="1"/>
    <col min="3335" max="3336" width="9.140625" style="8" hidden="1" customWidth="1"/>
    <col min="3337" max="3337" width="22.7109375" style="8" customWidth="1"/>
    <col min="3338" max="3343" width="8.7109375" style="8" customWidth="1"/>
    <col min="3344" max="3344" width="4.7109375" style="8" customWidth="1"/>
    <col min="3345" max="3345" width="6.7109375" style="8" customWidth="1"/>
    <col min="3346" max="3346" width="8.7109375" style="8" customWidth="1"/>
    <col min="3347" max="3349" width="4.7109375" style="8" customWidth="1"/>
    <col min="3350" max="3350" width="9.140625" style="8" customWidth="1"/>
    <col min="3351" max="3351" width="9.140625" style="8" hidden="1" customWidth="1"/>
    <col min="3352" max="3585" width="9.140625" style="8" customWidth="1"/>
    <col min="3586" max="3586" width="4.7109375" style="8" customWidth="1"/>
    <col min="3587" max="3587" width="24.7109375" style="8" customWidth="1"/>
    <col min="3588" max="3588" width="9.140625" style="8" hidden="1" customWidth="1"/>
    <col min="3589" max="3589" width="6.7109375" style="8" customWidth="1"/>
    <col min="3590" max="3590" width="36.7109375" style="8" customWidth="1"/>
    <col min="3591" max="3592" width="9.140625" style="8" hidden="1" customWidth="1"/>
    <col min="3593" max="3593" width="22.7109375" style="8" customWidth="1"/>
    <col min="3594" max="3599" width="8.7109375" style="8" customWidth="1"/>
    <col min="3600" max="3600" width="4.7109375" style="8" customWidth="1"/>
    <col min="3601" max="3601" width="6.7109375" style="8" customWidth="1"/>
    <col min="3602" max="3602" width="8.7109375" style="8" customWidth="1"/>
    <col min="3603" max="3605" width="4.7109375" style="8" customWidth="1"/>
    <col min="3606" max="3606" width="9.140625" style="8" customWidth="1"/>
    <col min="3607" max="3607" width="9.140625" style="8" hidden="1" customWidth="1"/>
    <col min="3608" max="3841" width="9.140625" style="8" customWidth="1"/>
    <col min="3842" max="3842" width="4.7109375" style="8" customWidth="1"/>
    <col min="3843" max="3843" width="24.7109375" style="8" customWidth="1"/>
    <col min="3844" max="3844" width="9.140625" style="8" hidden="1" customWidth="1"/>
    <col min="3845" max="3845" width="6.7109375" style="8" customWidth="1"/>
    <col min="3846" max="3846" width="36.7109375" style="8" customWidth="1"/>
    <col min="3847" max="3848" width="9.140625" style="8" hidden="1" customWidth="1"/>
    <col min="3849" max="3849" width="22.7109375" style="8" customWidth="1"/>
    <col min="3850" max="3855" width="8.7109375" style="8" customWidth="1"/>
    <col min="3856" max="3856" width="4.7109375" style="8" customWidth="1"/>
    <col min="3857" max="3857" width="6.7109375" style="8" customWidth="1"/>
    <col min="3858" max="3858" width="8.7109375" style="8" customWidth="1"/>
    <col min="3859" max="3861" width="4.7109375" style="8" customWidth="1"/>
    <col min="3862" max="3862" width="9.140625" style="8" customWidth="1"/>
    <col min="3863" max="3863" width="9.140625" style="8" hidden="1" customWidth="1"/>
    <col min="3864" max="4097" width="9.140625" style="8" customWidth="1"/>
    <col min="4098" max="4098" width="4.7109375" style="8" customWidth="1"/>
    <col min="4099" max="4099" width="24.7109375" style="8" customWidth="1"/>
    <col min="4100" max="4100" width="9.140625" style="8" hidden="1" customWidth="1"/>
    <col min="4101" max="4101" width="6.7109375" style="8" customWidth="1"/>
    <col min="4102" max="4102" width="36.7109375" style="8" customWidth="1"/>
    <col min="4103" max="4104" width="9.140625" style="8" hidden="1" customWidth="1"/>
    <col min="4105" max="4105" width="22.7109375" style="8" customWidth="1"/>
    <col min="4106" max="4111" width="8.7109375" style="8" customWidth="1"/>
    <col min="4112" max="4112" width="4.7109375" style="8" customWidth="1"/>
    <col min="4113" max="4113" width="6.7109375" style="8" customWidth="1"/>
    <col min="4114" max="4114" width="8.7109375" style="8" customWidth="1"/>
    <col min="4115" max="4117" width="4.7109375" style="8" customWidth="1"/>
    <col min="4118" max="4118" width="9.140625" style="8" customWidth="1"/>
    <col min="4119" max="4119" width="9.140625" style="8" hidden="1" customWidth="1"/>
    <col min="4120" max="4353" width="9.140625" style="8" customWidth="1"/>
    <col min="4354" max="4354" width="4.7109375" style="8" customWidth="1"/>
    <col min="4355" max="4355" width="24.7109375" style="8" customWidth="1"/>
    <col min="4356" max="4356" width="9.140625" style="8" hidden="1" customWidth="1"/>
    <col min="4357" max="4357" width="6.7109375" style="8" customWidth="1"/>
    <col min="4358" max="4358" width="36.7109375" style="8" customWidth="1"/>
    <col min="4359" max="4360" width="9.140625" style="8" hidden="1" customWidth="1"/>
    <col min="4361" max="4361" width="22.7109375" style="8" customWidth="1"/>
    <col min="4362" max="4367" width="8.7109375" style="8" customWidth="1"/>
    <col min="4368" max="4368" width="4.7109375" style="8" customWidth="1"/>
    <col min="4369" max="4369" width="6.7109375" style="8" customWidth="1"/>
    <col min="4370" max="4370" width="8.7109375" style="8" customWidth="1"/>
    <col min="4371" max="4373" width="4.7109375" style="8" customWidth="1"/>
    <col min="4374" max="4374" width="9.140625" style="8" customWidth="1"/>
    <col min="4375" max="4375" width="9.140625" style="8" hidden="1" customWidth="1"/>
    <col min="4376" max="4609" width="9.140625" style="8" customWidth="1"/>
    <col min="4610" max="4610" width="4.7109375" style="8" customWidth="1"/>
    <col min="4611" max="4611" width="24.7109375" style="8" customWidth="1"/>
    <col min="4612" max="4612" width="9.140625" style="8" hidden="1" customWidth="1"/>
    <col min="4613" max="4613" width="6.7109375" style="8" customWidth="1"/>
    <col min="4614" max="4614" width="36.7109375" style="8" customWidth="1"/>
    <col min="4615" max="4616" width="9.140625" style="8" hidden="1" customWidth="1"/>
    <col min="4617" max="4617" width="22.7109375" style="8" customWidth="1"/>
    <col min="4618" max="4623" width="8.7109375" style="8" customWidth="1"/>
    <col min="4624" max="4624" width="4.7109375" style="8" customWidth="1"/>
    <col min="4625" max="4625" width="6.7109375" style="8" customWidth="1"/>
    <col min="4626" max="4626" width="8.7109375" style="8" customWidth="1"/>
    <col min="4627" max="4629" width="4.7109375" style="8" customWidth="1"/>
    <col min="4630" max="4630" width="9.140625" style="8" customWidth="1"/>
    <col min="4631" max="4631" width="9.140625" style="8" hidden="1" customWidth="1"/>
    <col min="4632" max="4865" width="9.140625" style="8" customWidth="1"/>
    <col min="4866" max="4866" width="4.7109375" style="8" customWidth="1"/>
    <col min="4867" max="4867" width="24.7109375" style="8" customWidth="1"/>
    <col min="4868" max="4868" width="9.140625" style="8" hidden="1" customWidth="1"/>
    <col min="4869" max="4869" width="6.7109375" style="8" customWidth="1"/>
    <col min="4870" max="4870" width="36.7109375" style="8" customWidth="1"/>
    <col min="4871" max="4872" width="9.140625" style="8" hidden="1" customWidth="1"/>
    <col min="4873" max="4873" width="22.7109375" style="8" customWidth="1"/>
    <col min="4874" max="4879" width="8.7109375" style="8" customWidth="1"/>
    <col min="4880" max="4880" width="4.7109375" style="8" customWidth="1"/>
    <col min="4881" max="4881" width="6.7109375" style="8" customWidth="1"/>
    <col min="4882" max="4882" width="8.7109375" style="8" customWidth="1"/>
    <col min="4883" max="4885" width="4.7109375" style="8" customWidth="1"/>
    <col min="4886" max="4886" width="9.140625" style="8" customWidth="1"/>
    <col min="4887" max="4887" width="9.140625" style="8" hidden="1" customWidth="1"/>
    <col min="4888" max="5121" width="9.140625" style="8" customWidth="1"/>
    <col min="5122" max="5122" width="4.7109375" style="8" customWidth="1"/>
    <col min="5123" max="5123" width="24.7109375" style="8" customWidth="1"/>
    <col min="5124" max="5124" width="9.140625" style="8" hidden="1" customWidth="1"/>
    <col min="5125" max="5125" width="6.7109375" style="8" customWidth="1"/>
    <col min="5126" max="5126" width="36.7109375" style="8" customWidth="1"/>
    <col min="5127" max="5128" width="9.140625" style="8" hidden="1" customWidth="1"/>
    <col min="5129" max="5129" width="22.7109375" style="8" customWidth="1"/>
    <col min="5130" max="5135" width="8.7109375" style="8" customWidth="1"/>
    <col min="5136" max="5136" width="4.7109375" style="8" customWidth="1"/>
    <col min="5137" max="5137" width="6.7109375" style="8" customWidth="1"/>
    <col min="5138" max="5138" width="8.7109375" style="8" customWidth="1"/>
    <col min="5139" max="5141" width="4.7109375" style="8" customWidth="1"/>
    <col min="5142" max="5142" width="9.140625" style="8" customWidth="1"/>
    <col min="5143" max="5143" width="9.140625" style="8" hidden="1" customWidth="1"/>
    <col min="5144" max="5377" width="9.140625" style="8" customWidth="1"/>
    <col min="5378" max="5378" width="4.7109375" style="8" customWidth="1"/>
    <col min="5379" max="5379" width="24.7109375" style="8" customWidth="1"/>
    <col min="5380" max="5380" width="9.140625" style="8" hidden="1" customWidth="1"/>
    <col min="5381" max="5381" width="6.7109375" style="8" customWidth="1"/>
    <col min="5382" max="5382" width="36.7109375" style="8" customWidth="1"/>
    <col min="5383" max="5384" width="9.140625" style="8" hidden="1" customWidth="1"/>
    <col min="5385" max="5385" width="22.7109375" style="8" customWidth="1"/>
    <col min="5386" max="5391" width="8.7109375" style="8" customWidth="1"/>
    <col min="5392" max="5392" width="4.7109375" style="8" customWidth="1"/>
    <col min="5393" max="5393" width="6.7109375" style="8" customWidth="1"/>
    <col min="5394" max="5394" width="8.7109375" style="8" customWidth="1"/>
    <col min="5395" max="5397" width="4.7109375" style="8" customWidth="1"/>
    <col min="5398" max="5398" width="9.140625" style="8" customWidth="1"/>
    <col min="5399" max="5399" width="9.140625" style="8" hidden="1" customWidth="1"/>
    <col min="5400" max="5633" width="9.140625" style="8" customWidth="1"/>
    <col min="5634" max="5634" width="4.7109375" style="8" customWidth="1"/>
    <col min="5635" max="5635" width="24.7109375" style="8" customWidth="1"/>
    <col min="5636" max="5636" width="9.140625" style="8" hidden="1" customWidth="1"/>
    <col min="5637" max="5637" width="6.7109375" style="8" customWidth="1"/>
    <col min="5638" max="5638" width="36.7109375" style="8" customWidth="1"/>
    <col min="5639" max="5640" width="9.140625" style="8" hidden="1" customWidth="1"/>
    <col min="5641" max="5641" width="22.7109375" style="8" customWidth="1"/>
    <col min="5642" max="5647" width="8.7109375" style="8" customWidth="1"/>
    <col min="5648" max="5648" width="4.7109375" style="8" customWidth="1"/>
    <col min="5649" max="5649" width="6.7109375" style="8" customWidth="1"/>
    <col min="5650" max="5650" width="8.7109375" style="8" customWidth="1"/>
    <col min="5651" max="5653" width="4.7109375" style="8" customWidth="1"/>
    <col min="5654" max="5654" width="9.140625" style="8" customWidth="1"/>
    <col min="5655" max="5655" width="9.140625" style="8" hidden="1" customWidth="1"/>
    <col min="5656" max="5889" width="9.140625" style="8" customWidth="1"/>
    <col min="5890" max="5890" width="4.7109375" style="8" customWidth="1"/>
    <col min="5891" max="5891" width="24.7109375" style="8" customWidth="1"/>
    <col min="5892" max="5892" width="9.140625" style="8" hidden="1" customWidth="1"/>
    <col min="5893" max="5893" width="6.7109375" style="8" customWidth="1"/>
    <col min="5894" max="5894" width="36.7109375" style="8" customWidth="1"/>
    <col min="5895" max="5896" width="9.140625" style="8" hidden="1" customWidth="1"/>
    <col min="5897" max="5897" width="22.7109375" style="8" customWidth="1"/>
    <col min="5898" max="5903" width="8.7109375" style="8" customWidth="1"/>
    <col min="5904" max="5904" width="4.7109375" style="8" customWidth="1"/>
    <col min="5905" max="5905" width="6.7109375" style="8" customWidth="1"/>
    <col min="5906" max="5906" width="8.7109375" style="8" customWidth="1"/>
    <col min="5907" max="5909" width="4.7109375" style="8" customWidth="1"/>
    <col min="5910" max="5910" width="9.140625" style="8" customWidth="1"/>
    <col min="5911" max="5911" width="9.140625" style="8" hidden="1" customWidth="1"/>
    <col min="5912" max="6145" width="9.140625" style="8" customWidth="1"/>
    <col min="6146" max="6146" width="4.7109375" style="8" customWidth="1"/>
    <col min="6147" max="6147" width="24.7109375" style="8" customWidth="1"/>
    <col min="6148" max="6148" width="9.140625" style="8" hidden="1" customWidth="1"/>
    <col min="6149" max="6149" width="6.7109375" style="8" customWidth="1"/>
    <col min="6150" max="6150" width="36.7109375" style="8" customWidth="1"/>
    <col min="6151" max="6152" width="9.140625" style="8" hidden="1" customWidth="1"/>
    <col min="6153" max="6153" width="22.7109375" style="8" customWidth="1"/>
    <col min="6154" max="6159" width="8.7109375" style="8" customWidth="1"/>
    <col min="6160" max="6160" width="4.7109375" style="8" customWidth="1"/>
    <col min="6161" max="6161" width="6.7109375" style="8" customWidth="1"/>
    <col min="6162" max="6162" width="8.7109375" style="8" customWidth="1"/>
    <col min="6163" max="6165" width="4.7109375" style="8" customWidth="1"/>
    <col min="6166" max="6166" width="9.140625" style="8" customWidth="1"/>
    <col min="6167" max="6167" width="9.140625" style="8" hidden="1" customWidth="1"/>
    <col min="6168" max="6401" width="9.140625" style="8" customWidth="1"/>
    <col min="6402" max="6402" width="4.7109375" style="8" customWidth="1"/>
    <col min="6403" max="6403" width="24.7109375" style="8" customWidth="1"/>
    <col min="6404" max="6404" width="9.140625" style="8" hidden="1" customWidth="1"/>
    <col min="6405" max="6405" width="6.7109375" style="8" customWidth="1"/>
    <col min="6406" max="6406" width="36.7109375" style="8" customWidth="1"/>
    <col min="6407" max="6408" width="9.140625" style="8" hidden="1" customWidth="1"/>
    <col min="6409" max="6409" width="22.7109375" style="8" customWidth="1"/>
    <col min="6410" max="6415" width="8.7109375" style="8" customWidth="1"/>
    <col min="6416" max="6416" width="4.7109375" style="8" customWidth="1"/>
    <col min="6417" max="6417" width="6.7109375" style="8" customWidth="1"/>
    <col min="6418" max="6418" width="8.7109375" style="8" customWidth="1"/>
    <col min="6419" max="6421" width="4.7109375" style="8" customWidth="1"/>
    <col min="6422" max="6422" width="9.140625" style="8" customWidth="1"/>
    <col min="6423" max="6423" width="9.140625" style="8" hidden="1" customWidth="1"/>
    <col min="6424" max="6657" width="9.140625" style="8" customWidth="1"/>
    <col min="6658" max="6658" width="4.7109375" style="8" customWidth="1"/>
    <col min="6659" max="6659" width="24.7109375" style="8" customWidth="1"/>
    <col min="6660" max="6660" width="9.140625" style="8" hidden="1" customWidth="1"/>
    <col min="6661" max="6661" width="6.7109375" style="8" customWidth="1"/>
    <col min="6662" max="6662" width="36.7109375" style="8" customWidth="1"/>
    <col min="6663" max="6664" width="9.140625" style="8" hidden="1" customWidth="1"/>
    <col min="6665" max="6665" width="22.7109375" style="8" customWidth="1"/>
    <col min="6666" max="6671" width="8.7109375" style="8" customWidth="1"/>
    <col min="6672" max="6672" width="4.7109375" style="8" customWidth="1"/>
    <col min="6673" max="6673" width="6.7109375" style="8" customWidth="1"/>
    <col min="6674" max="6674" width="8.7109375" style="8" customWidth="1"/>
    <col min="6675" max="6677" width="4.7109375" style="8" customWidth="1"/>
    <col min="6678" max="6678" width="9.140625" style="8" customWidth="1"/>
    <col min="6679" max="6679" width="9.140625" style="8" hidden="1" customWidth="1"/>
    <col min="6680" max="6913" width="9.140625" style="8" customWidth="1"/>
    <col min="6914" max="6914" width="4.7109375" style="8" customWidth="1"/>
    <col min="6915" max="6915" width="24.7109375" style="8" customWidth="1"/>
    <col min="6916" max="6916" width="9.140625" style="8" hidden="1" customWidth="1"/>
    <col min="6917" max="6917" width="6.7109375" style="8" customWidth="1"/>
    <col min="6918" max="6918" width="36.7109375" style="8" customWidth="1"/>
    <col min="6919" max="6920" width="9.140625" style="8" hidden="1" customWidth="1"/>
    <col min="6921" max="6921" width="22.7109375" style="8" customWidth="1"/>
    <col min="6922" max="6927" width="8.7109375" style="8" customWidth="1"/>
    <col min="6928" max="6928" width="4.7109375" style="8" customWidth="1"/>
    <col min="6929" max="6929" width="6.7109375" style="8" customWidth="1"/>
    <col min="6930" max="6930" width="8.7109375" style="8" customWidth="1"/>
    <col min="6931" max="6933" width="4.7109375" style="8" customWidth="1"/>
    <col min="6934" max="6934" width="9.140625" style="8" customWidth="1"/>
    <col min="6935" max="6935" width="9.140625" style="8" hidden="1" customWidth="1"/>
    <col min="6936" max="7169" width="9.140625" style="8" customWidth="1"/>
    <col min="7170" max="7170" width="4.7109375" style="8" customWidth="1"/>
    <col min="7171" max="7171" width="24.7109375" style="8" customWidth="1"/>
    <col min="7172" max="7172" width="9.140625" style="8" hidden="1" customWidth="1"/>
    <col min="7173" max="7173" width="6.7109375" style="8" customWidth="1"/>
    <col min="7174" max="7174" width="36.7109375" style="8" customWidth="1"/>
    <col min="7175" max="7176" width="9.140625" style="8" hidden="1" customWidth="1"/>
    <col min="7177" max="7177" width="22.7109375" style="8" customWidth="1"/>
    <col min="7178" max="7183" width="8.7109375" style="8" customWidth="1"/>
    <col min="7184" max="7184" width="4.7109375" style="8" customWidth="1"/>
    <col min="7185" max="7185" width="6.7109375" style="8" customWidth="1"/>
    <col min="7186" max="7186" width="8.7109375" style="8" customWidth="1"/>
    <col min="7187" max="7189" width="4.7109375" style="8" customWidth="1"/>
    <col min="7190" max="7190" width="9.140625" style="8" customWidth="1"/>
    <col min="7191" max="7191" width="9.140625" style="8" hidden="1" customWidth="1"/>
    <col min="7192" max="7425" width="9.140625" style="8" customWidth="1"/>
    <col min="7426" max="7426" width="4.7109375" style="8" customWidth="1"/>
    <col min="7427" max="7427" width="24.7109375" style="8" customWidth="1"/>
    <col min="7428" max="7428" width="9.140625" style="8" hidden="1" customWidth="1"/>
    <col min="7429" max="7429" width="6.7109375" style="8" customWidth="1"/>
    <col min="7430" max="7430" width="36.7109375" style="8" customWidth="1"/>
    <col min="7431" max="7432" width="9.140625" style="8" hidden="1" customWidth="1"/>
    <col min="7433" max="7433" width="22.7109375" style="8" customWidth="1"/>
    <col min="7434" max="7439" width="8.7109375" style="8" customWidth="1"/>
    <col min="7440" max="7440" width="4.7109375" style="8" customWidth="1"/>
    <col min="7441" max="7441" width="6.7109375" style="8" customWidth="1"/>
    <col min="7442" max="7442" width="8.7109375" style="8" customWidth="1"/>
    <col min="7443" max="7445" width="4.7109375" style="8" customWidth="1"/>
    <col min="7446" max="7446" width="9.140625" style="8" customWidth="1"/>
    <col min="7447" max="7447" width="9.140625" style="8" hidden="1" customWidth="1"/>
    <col min="7448" max="7681" width="9.140625" style="8" customWidth="1"/>
    <col min="7682" max="7682" width="4.7109375" style="8" customWidth="1"/>
    <col min="7683" max="7683" width="24.7109375" style="8" customWidth="1"/>
    <col min="7684" max="7684" width="9.140625" style="8" hidden="1" customWidth="1"/>
    <col min="7685" max="7685" width="6.7109375" style="8" customWidth="1"/>
    <col min="7686" max="7686" width="36.7109375" style="8" customWidth="1"/>
    <col min="7687" max="7688" width="9.140625" style="8" hidden="1" customWidth="1"/>
    <col min="7689" max="7689" width="22.7109375" style="8" customWidth="1"/>
    <col min="7690" max="7695" width="8.7109375" style="8" customWidth="1"/>
    <col min="7696" max="7696" width="4.7109375" style="8" customWidth="1"/>
    <col min="7697" max="7697" width="6.7109375" style="8" customWidth="1"/>
    <col min="7698" max="7698" width="8.7109375" style="8" customWidth="1"/>
    <col min="7699" max="7701" width="4.7109375" style="8" customWidth="1"/>
    <col min="7702" max="7702" width="9.140625" style="8" customWidth="1"/>
    <col min="7703" max="7703" width="9.140625" style="8" hidden="1" customWidth="1"/>
    <col min="7704" max="7937" width="9.140625" style="8" customWidth="1"/>
    <col min="7938" max="7938" width="4.7109375" style="8" customWidth="1"/>
    <col min="7939" max="7939" width="24.7109375" style="8" customWidth="1"/>
    <col min="7940" max="7940" width="9.140625" style="8" hidden="1" customWidth="1"/>
    <col min="7941" max="7941" width="6.7109375" style="8" customWidth="1"/>
    <col min="7942" max="7942" width="36.7109375" style="8" customWidth="1"/>
    <col min="7943" max="7944" width="9.140625" style="8" hidden="1" customWidth="1"/>
    <col min="7945" max="7945" width="22.7109375" style="8" customWidth="1"/>
    <col min="7946" max="7951" width="8.7109375" style="8" customWidth="1"/>
    <col min="7952" max="7952" width="4.7109375" style="8" customWidth="1"/>
    <col min="7953" max="7953" width="6.7109375" style="8" customWidth="1"/>
    <col min="7954" max="7954" width="8.7109375" style="8" customWidth="1"/>
    <col min="7955" max="7957" width="4.7109375" style="8" customWidth="1"/>
    <col min="7958" max="7958" width="9.140625" style="8" customWidth="1"/>
    <col min="7959" max="7959" width="9.140625" style="8" hidden="1" customWidth="1"/>
    <col min="7960" max="8193" width="9.140625" style="8" customWidth="1"/>
    <col min="8194" max="8194" width="4.7109375" style="8" customWidth="1"/>
    <col min="8195" max="8195" width="24.7109375" style="8" customWidth="1"/>
    <col min="8196" max="8196" width="9.140625" style="8" hidden="1" customWidth="1"/>
    <col min="8197" max="8197" width="6.7109375" style="8" customWidth="1"/>
    <col min="8198" max="8198" width="36.7109375" style="8" customWidth="1"/>
    <col min="8199" max="8200" width="9.140625" style="8" hidden="1" customWidth="1"/>
    <col min="8201" max="8201" width="22.7109375" style="8" customWidth="1"/>
    <col min="8202" max="8207" width="8.7109375" style="8" customWidth="1"/>
    <col min="8208" max="8208" width="4.7109375" style="8" customWidth="1"/>
    <col min="8209" max="8209" width="6.7109375" style="8" customWidth="1"/>
    <col min="8210" max="8210" width="8.7109375" style="8" customWidth="1"/>
    <col min="8211" max="8213" width="4.7109375" style="8" customWidth="1"/>
    <col min="8214" max="8214" width="9.140625" style="8" customWidth="1"/>
    <col min="8215" max="8215" width="9.140625" style="8" hidden="1" customWidth="1"/>
    <col min="8216" max="8449" width="9.140625" style="8" customWidth="1"/>
    <col min="8450" max="8450" width="4.7109375" style="8" customWidth="1"/>
    <col min="8451" max="8451" width="24.7109375" style="8" customWidth="1"/>
    <col min="8452" max="8452" width="9.140625" style="8" hidden="1" customWidth="1"/>
    <col min="8453" max="8453" width="6.7109375" style="8" customWidth="1"/>
    <col min="8454" max="8454" width="36.7109375" style="8" customWidth="1"/>
    <col min="8455" max="8456" width="9.140625" style="8" hidden="1" customWidth="1"/>
    <col min="8457" max="8457" width="22.7109375" style="8" customWidth="1"/>
    <col min="8458" max="8463" width="8.7109375" style="8" customWidth="1"/>
    <col min="8464" max="8464" width="4.7109375" style="8" customWidth="1"/>
    <col min="8465" max="8465" width="6.7109375" style="8" customWidth="1"/>
    <col min="8466" max="8466" width="8.7109375" style="8" customWidth="1"/>
    <col min="8467" max="8469" width="4.7109375" style="8" customWidth="1"/>
    <col min="8470" max="8470" width="9.140625" style="8" customWidth="1"/>
    <col min="8471" max="8471" width="9.140625" style="8" hidden="1" customWidth="1"/>
    <col min="8472" max="8705" width="9.140625" style="8" customWidth="1"/>
    <col min="8706" max="8706" width="4.7109375" style="8" customWidth="1"/>
    <col min="8707" max="8707" width="24.7109375" style="8" customWidth="1"/>
    <col min="8708" max="8708" width="9.140625" style="8" hidden="1" customWidth="1"/>
    <col min="8709" max="8709" width="6.7109375" style="8" customWidth="1"/>
    <col min="8710" max="8710" width="36.7109375" style="8" customWidth="1"/>
    <col min="8711" max="8712" width="9.140625" style="8" hidden="1" customWidth="1"/>
    <col min="8713" max="8713" width="22.7109375" style="8" customWidth="1"/>
    <col min="8714" max="8719" width="8.7109375" style="8" customWidth="1"/>
    <col min="8720" max="8720" width="4.7109375" style="8" customWidth="1"/>
    <col min="8721" max="8721" width="6.7109375" style="8" customWidth="1"/>
    <col min="8722" max="8722" width="8.7109375" style="8" customWidth="1"/>
    <col min="8723" max="8725" width="4.7109375" style="8" customWidth="1"/>
    <col min="8726" max="8726" width="9.140625" style="8" customWidth="1"/>
    <col min="8727" max="8727" width="9.140625" style="8" hidden="1" customWidth="1"/>
    <col min="8728" max="8961" width="9.140625" style="8" customWidth="1"/>
    <col min="8962" max="8962" width="4.7109375" style="8" customWidth="1"/>
    <col min="8963" max="8963" width="24.7109375" style="8" customWidth="1"/>
    <col min="8964" max="8964" width="9.140625" style="8" hidden="1" customWidth="1"/>
    <col min="8965" max="8965" width="6.7109375" style="8" customWidth="1"/>
    <col min="8966" max="8966" width="36.7109375" style="8" customWidth="1"/>
    <col min="8967" max="8968" width="9.140625" style="8" hidden="1" customWidth="1"/>
    <col min="8969" max="8969" width="22.7109375" style="8" customWidth="1"/>
    <col min="8970" max="8975" width="8.7109375" style="8" customWidth="1"/>
    <col min="8976" max="8976" width="4.7109375" style="8" customWidth="1"/>
    <col min="8977" max="8977" width="6.7109375" style="8" customWidth="1"/>
    <col min="8978" max="8978" width="8.7109375" style="8" customWidth="1"/>
    <col min="8979" max="8981" width="4.7109375" style="8" customWidth="1"/>
    <col min="8982" max="8982" width="9.140625" style="8" customWidth="1"/>
    <col min="8983" max="8983" width="9.140625" style="8" hidden="1" customWidth="1"/>
    <col min="8984" max="9217" width="9.140625" style="8" customWidth="1"/>
    <col min="9218" max="9218" width="4.7109375" style="8" customWidth="1"/>
    <col min="9219" max="9219" width="24.7109375" style="8" customWidth="1"/>
    <col min="9220" max="9220" width="9.140625" style="8" hidden="1" customWidth="1"/>
    <col min="9221" max="9221" width="6.7109375" style="8" customWidth="1"/>
    <col min="9222" max="9222" width="36.7109375" style="8" customWidth="1"/>
    <col min="9223" max="9224" width="9.140625" style="8" hidden="1" customWidth="1"/>
    <col min="9225" max="9225" width="22.7109375" style="8" customWidth="1"/>
    <col min="9226" max="9231" width="8.7109375" style="8" customWidth="1"/>
    <col min="9232" max="9232" width="4.7109375" style="8" customWidth="1"/>
    <col min="9233" max="9233" width="6.7109375" style="8" customWidth="1"/>
    <col min="9234" max="9234" width="8.7109375" style="8" customWidth="1"/>
    <col min="9235" max="9237" width="4.7109375" style="8" customWidth="1"/>
    <col min="9238" max="9238" width="9.140625" style="8" customWidth="1"/>
    <col min="9239" max="9239" width="9.140625" style="8" hidden="1" customWidth="1"/>
    <col min="9240" max="9473" width="9.140625" style="8" customWidth="1"/>
    <col min="9474" max="9474" width="4.7109375" style="8" customWidth="1"/>
    <col min="9475" max="9475" width="24.7109375" style="8" customWidth="1"/>
    <col min="9476" max="9476" width="9.140625" style="8" hidden="1" customWidth="1"/>
    <col min="9477" max="9477" width="6.7109375" style="8" customWidth="1"/>
    <col min="9478" max="9478" width="36.7109375" style="8" customWidth="1"/>
    <col min="9479" max="9480" width="9.140625" style="8" hidden="1" customWidth="1"/>
    <col min="9481" max="9481" width="22.7109375" style="8" customWidth="1"/>
    <col min="9482" max="9487" width="8.7109375" style="8" customWidth="1"/>
    <col min="9488" max="9488" width="4.7109375" style="8" customWidth="1"/>
    <col min="9489" max="9489" width="6.7109375" style="8" customWidth="1"/>
    <col min="9490" max="9490" width="8.7109375" style="8" customWidth="1"/>
    <col min="9491" max="9493" width="4.7109375" style="8" customWidth="1"/>
    <col min="9494" max="9494" width="9.140625" style="8" customWidth="1"/>
    <col min="9495" max="9495" width="9.140625" style="8" hidden="1" customWidth="1"/>
    <col min="9496" max="9729" width="9.140625" style="8" customWidth="1"/>
    <col min="9730" max="9730" width="4.7109375" style="8" customWidth="1"/>
    <col min="9731" max="9731" width="24.7109375" style="8" customWidth="1"/>
    <col min="9732" max="9732" width="9.140625" style="8" hidden="1" customWidth="1"/>
    <col min="9733" max="9733" width="6.7109375" style="8" customWidth="1"/>
    <col min="9734" max="9734" width="36.7109375" style="8" customWidth="1"/>
    <col min="9735" max="9736" width="9.140625" style="8" hidden="1" customWidth="1"/>
    <col min="9737" max="9737" width="22.7109375" style="8" customWidth="1"/>
    <col min="9738" max="9743" width="8.7109375" style="8" customWidth="1"/>
    <col min="9744" max="9744" width="4.7109375" style="8" customWidth="1"/>
    <col min="9745" max="9745" width="6.7109375" style="8" customWidth="1"/>
    <col min="9746" max="9746" width="8.7109375" style="8" customWidth="1"/>
    <col min="9747" max="9749" width="4.7109375" style="8" customWidth="1"/>
    <col min="9750" max="9750" width="9.140625" style="8" customWidth="1"/>
    <col min="9751" max="9751" width="9.140625" style="8" hidden="1" customWidth="1"/>
    <col min="9752" max="9985" width="9.140625" style="8" customWidth="1"/>
    <col min="9986" max="9986" width="4.7109375" style="8" customWidth="1"/>
    <col min="9987" max="9987" width="24.7109375" style="8" customWidth="1"/>
    <col min="9988" max="9988" width="9.140625" style="8" hidden="1" customWidth="1"/>
    <col min="9989" max="9989" width="6.7109375" style="8" customWidth="1"/>
    <col min="9990" max="9990" width="36.7109375" style="8" customWidth="1"/>
    <col min="9991" max="9992" width="9.140625" style="8" hidden="1" customWidth="1"/>
    <col min="9993" max="9993" width="22.7109375" style="8" customWidth="1"/>
    <col min="9994" max="9999" width="8.7109375" style="8" customWidth="1"/>
    <col min="10000" max="10000" width="4.7109375" style="8" customWidth="1"/>
    <col min="10001" max="10001" width="6.7109375" style="8" customWidth="1"/>
    <col min="10002" max="10002" width="8.7109375" style="8" customWidth="1"/>
    <col min="10003" max="10005" width="4.7109375" style="8" customWidth="1"/>
    <col min="10006" max="10006" width="9.140625" style="8" customWidth="1"/>
    <col min="10007" max="10007" width="9.140625" style="8" hidden="1" customWidth="1"/>
    <col min="10008" max="10241" width="9.140625" style="8" customWidth="1"/>
    <col min="10242" max="10242" width="4.7109375" style="8" customWidth="1"/>
    <col min="10243" max="10243" width="24.7109375" style="8" customWidth="1"/>
    <col min="10244" max="10244" width="9.140625" style="8" hidden="1" customWidth="1"/>
    <col min="10245" max="10245" width="6.7109375" style="8" customWidth="1"/>
    <col min="10246" max="10246" width="36.7109375" style="8" customWidth="1"/>
    <col min="10247" max="10248" width="9.140625" style="8" hidden="1" customWidth="1"/>
    <col min="10249" max="10249" width="22.7109375" style="8" customWidth="1"/>
    <col min="10250" max="10255" width="8.7109375" style="8" customWidth="1"/>
    <col min="10256" max="10256" width="4.7109375" style="8" customWidth="1"/>
    <col min="10257" max="10257" width="6.7109375" style="8" customWidth="1"/>
    <col min="10258" max="10258" width="8.7109375" style="8" customWidth="1"/>
    <col min="10259" max="10261" width="4.7109375" style="8" customWidth="1"/>
    <col min="10262" max="10262" width="9.140625" style="8" customWidth="1"/>
    <col min="10263" max="10263" width="9.140625" style="8" hidden="1" customWidth="1"/>
    <col min="10264" max="10497" width="9.140625" style="8" customWidth="1"/>
    <col min="10498" max="10498" width="4.7109375" style="8" customWidth="1"/>
    <col min="10499" max="10499" width="24.7109375" style="8" customWidth="1"/>
    <col min="10500" max="10500" width="9.140625" style="8" hidden="1" customWidth="1"/>
    <col min="10501" max="10501" width="6.7109375" style="8" customWidth="1"/>
    <col min="10502" max="10502" width="36.7109375" style="8" customWidth="1"/>
    <col min="10503" max="10504" width="9.140625" style="8" hidden="1" customWidth="1"/>
    <col min="10505" max="10505" width="22.7109375" style="8" customWidth="1"/>
    <col min="10506" max="10511" width="8.7109375" style="8" customWidth="1"/>
    <col min="10512" max="10512" width="4.7109375" style="8" customWidth="1"/>
    <col min="10513" max="10513" width="6.7109375" style="8" customWidth="1"/>
    <col min="10514" max="10514" width="8.7109375" style="8" customWidth="1"/>
    <col min="10515" max="10517" width="4.7109375" style="8" customWidth="1"/>
    <col min="10518" max="10518" width="9.140625" style="8" customWidth="1"/>
    <col min="10519" max="10519" width="9.140625" style="8" hidden="1" customWidth="1"/>
    <col min="10520" max="10753" width="9.140625" style="8" customWidth="1"/>
    <col min="10754" max="10754" width="4.7109375" style="8" customWidth="1"/>
    <col min="10755" max="10755" width="24.7109375" style="8" customWidth="1"/>
    <col min="10756" max="10756" width="9.140625" style="8" hidden="1" customWidth="1"/>
    <col min="10757" max="10757" width="6.7109375" style="8" customWidth="1"/>
    <col min="10758" max="10758" width="36.7109375" style="8" customWidth="1"/>
    <col min="10759" max="10760" width="9.140625" style="8" hidden="1" customWidth="1"/>
    <col min="10761" max="10761" width="22.7109375" style="8" customWidth="1"/>
    <col min="10762" max="10767" width="8.7109375" style="8" customWidth="1"/>
    <col min="10768" max="10768" width="4.7109375" style="8" customWidth="1"/>
    <col min="10769" max="10769" width="6.7109375" style="8" customWidth="1"/>
    <col min="10770" max="10770" width="8.7109375" style="8" customWidth="1"/>
    <col min="10771" max="10773" width="4.7109375" style="8" customWidth="1"/>
    <col min="10774" max="10774" width="9.140625" style="8" customWidth="1"/>
    <col min="10775" max="10775" width="9.140625" style="8" hidden="1" customWidth="1"/>
    <col min="10776" max="11009" width="9.140625" style="8" customWidth="1"/>
    <col min="11010" max="11010" width="4.7109375" style="8" customWidth="1"/>
    <col min="11011" max="11011" width="24.7109375" style="8" customWidth="1"/>
    <col min="11012" max="11012" width="9.140625" style="8" hidden="1" customWidth="1"/>
    <col min="11013" max="11013" width="6.7109375" style="8" customWidth="1"/>
    <col min="11014" max="11014" width="36.7109375" style="8" customWidth="1"/>
    <col min="11015" max="11016" width="9.140625" style="8" hidden="1" customWidth="1"/>
    <col min="11017" max="11017" width="22.7109375" style="8" customWidth="1"/>
    <col min="11018" max="11023" width="8.7109375" style="8" customWidth="1"/>
    <col min="11024" max="11024" width="4.7109375" style="8" customWidth="1"/>
    <col min="11025" max="11025" width="6.7109375" style="8" customWidth="1"/>
    <col min="11026" max="11026" width="8.7109375" style="8" customWidth="1"/>
    <col min="11027" max="11029" width="4.7109375" style="8" customWidth="1"/>
    <col min="11030" max="11030" width="9.140625" style="8" customWidth="1"/>
    <col min="11031" max="11031" width="9.140625" style="8" hidden="1" customWidth="1"/>
    <col min="11032" max="11265" width="9.140625" style="8" customWidth="1"/>
    <col min="11266" max="11266" width="4.7109375" style="8" customWidth="1"/>
    <col min="11267" max="11267" width="24.7109375" style="8" customWidth="1"/>
    <col min="11268" max="11268" width="9.140625" style="8" hidden="1" customWidth="1"/>
    <col min="11269" max="11269" width="6.7109375" style="8" customWidth="1"/>
    <col min="11270" max="11270" width="36.7109375" style="8" customWidth="1"/>
    <col min="11271" max="11272" width="9.140625" style="8" hidden="1" customWidth="1"/>
    <col min="11273" max="11273" width="22.7109375" style="8" customWidth="1"/>
    <col min="11274" max="11279" width="8.7109375" style="8" customWidth="1"/>
    <col min="11280" max="11280" width="4.7109375" style="8" customWidth="1"/>
    <col min="11281" max="11281" width="6.7109375" style="8" customWidth="1"/>
    <col min="11282" max="11282" width="8.7109375" style="8" customWidth="1"/>
    <col min="11283" max="11285" width="4.7109375" style="8" customWidth="1"/>
    <col min="11286" max="11286" width="9.140625" style="8" customWidth="1"/>
    <col min="11287" max="11287" width="9.140625" style="8" hidden="1" customWidth="1"/>
    <col min="11288" max="11521" width="9.140625" style="8" customWidth="1"/>
    <col min="11522" max="11522" width="4.7109375" style="8" customWidth="1"/>
    <col min="11523" max="11523" width="24.7109375" style="8" customWidth="1"/>
    <col min="11524" max="11524" width="9.140625" style="8" hidden="1" customWidth="1"/>
    <col min="11525" max="11525" width="6.7109375" style="8" customWidth="1"/>
    <col min="11526" max="11526" width="36.7109375" style="8" customWidth="1"/>
    <col min="11527" max="11528" width="9.140625" style="8" hidden="1" customWidth="1"/>
    <col min="11529" max="11529" width="22.7109375" style="8" customWidth="1"/>
    <col min="11530" max="11535" width="8.7109375" style="8" customWidth="1"/>
    <col min="11536" max="11536" width="4.7109375" style="8" customWidth="1"/>
    <col min="11537" max="11537" width="6.7109375" style="8" customWidth="1"/>
    <col min="11538" max="11538" width="8.7109375" style="8" customWidth="1"/>
    <col min="11539" max="11541" width="4.7109375" style="8" customWidth="1"/>
    <col min="11542" max="11542" width="9.140625" style="8" customWidth="1"/>
    <col min="11543" max="11543" width="9.140625" style="8" hidden="1" customWidth="1"/>
    <col min="11544" max="11777" width="9.140625" style="8" customWidth="1"/>
    <col min="11778" max="11778" width="4.7109375" style="8" customWidth="1"/>
    <col min="11779" max="11779" width="24.7109375" style="8" customWidth="1"/>
    <col min="11780" max="11780" width="9.140625" style="8" hidden="1" customWidth="1"/>
    <col min="11781" max="11781" width="6.7109375" style="8" customWidth="1"/>
    <col min="11782" max="11782" width="36.7109375" style="8" customWidth="1"/>
    <col min="11783" max="11784" width="9.140625" style="8" hidden="1" customWidth="1"/>
    <col min="11785" max="11785" width="22.7109375" style="8" customWidth="1"/>
    <col min="11786" max="11791" width="8.7109375" style="8" customWidth="1"/>
    <col min="11792" max="11792" width="4.7109375" style="8" customWidth="1"/>
    <col min="11793" max="11793" width="6.7109375" style="8" customWidth="1"/>
    <col min="11794" max="11794" width="8.7109375" style="8" customWidth="1"/>
    <col min="11795" max="11797" width="4.7109375" style="8" customWidth="1"/>
    <col min="11798" max="11798" width="9.140625" style="8" customWidth="1"/>
    <col min="11799" max="11799" width="9.140625" style="8" hidden="1" customWidth="1"/>
    <col min="11800" max="12033" width="9.140625" style="8" customWidth="1"/>
    <col min="12034" max="12034" width="4.7109375" style="8" customWidth="1"/>
    <col min="12035" max="12035" width="24.7109375" style="8" customWidth="1"/>
    <col min="12036" max="12036" width="9.140625" style="8" hidden="1" customWidth="1"/>
    <col min="12037" max="12037" width="6.7109375" style="8" customWidth="1"/>
    <col min="12038" max="12038" width="36.7109375" style="8" customWidth="1"/>
    <col min="12039" max="12040" width="9.140625" style="8" hidden="1" customWidth="1"/>
    <col min="12041" max="12041" width="22.7109375" style="8" customWidth="1"/>
    <col min="12042" max="12047" width="8.7109375" style="8" customWidth="1"/>
    <col min="12048" max="12048" width="4.7109375" style="8" customWidth="1"/>
    <col min="12049" max="12049" width="6.7109375" style="8" customWidth="1"/>
    <col min="12050" max="12050" width="8.7109375" style="8" customWidth="1"/>
    <col min="12051" max="12053" width="4.7109375" style="8" customWidth="1"/>
    <col min="12054" max="12054" width="9.140625" style="8" customWidth="1"/>
    <col min="12055" max="12055" width="9.140625" style="8" hidden="1" customWidth="1"/>
    <col min="12056" max="12289" width="9.140625" style="8" customWidth="1"/>
    <col min="12290" max="12290" width="4.7109375" style="8" customWidth="1"/>
    <col min="12291" max="12291" width="24.7109375" style="8" customWidth="1"/>
    <col min="12292" max="12292" width="9.140625" style="8" hidden="1" customWidth="1"/>
    <col min="12293" max="12293" width="6.7109375" style="8" customWidth="1"/>
    <col min="12294" max="12294" width="36.7109375" style="8" customWidth="1"/>
    <col min="12295" max="12296" width="9.140625" style="8" hidden="1" customWidth="1"/>
    <col min="12297" max="12297" width="22.7109375" style="8" customWidth="1"/>
    <col min="12298" max="12303" width="8.7109375" style="8" customWidth="1"/>
    <col min="12304" max="12304" width="4.7109375" style="8" customWidth="1"/>
    <col min="12305" max="12305" width="6.7109375" style="8" customWidth="1"/>
    <col min="12306" max="12306" width="8.7109375" style="8" customWidth="1"/>
    <col min="12307" max="12309" width="4.7109375" style="8" customWidth="1"/>
    <col min="12310" max="12310" width="9.140625" style="8" customWidth="1"/>
    <col min="12311" max="12311" width="9.140625" style="8" hidden="1" customWidth="1"/>
    <col min="12312" max="12545" width="9.140625" style="8" customWidth="1"/>
    <col min="12546" max="12546" width="4.7109375" style="8" customWidth="1"/>
    <col min="12547" max="12547" width="24.7109375" style="8" customWidth="1"/>
    <col min="12548" max="12548" width="9.140625" style="8" hidden="1" customWidth="1"/>
    <col min="12549" max="12549" width="6.7109375" style="8" customWidth="1"/>
    <col min="12550" max="12550" width="36.7109375" style="8" customWidth="1"/>
    <col min="12551" max="12552" width="9.140625" style="8" hidden="1" customWidth="1"/>
    <col min="12553" max="12553" width="22.7109375" style="8" customWidth="1"/>
    <col min="12554" max="12559" width="8.7109375" style="8" customWidth="1"/>
    <col min="12560" max="12560" width="4.7109375" style="8" customWidth="1"/>
    <col min="12561" max="12561" width="6.7109375" style="8" customWidth="1"/>
    <col min="12562" max="12562" width="8.7109375" style="8" customWidth="1"/>
    <col min="12563" max="12565" width="4.7109375" style="8" customWidth="1"/>
    <col min="12566" max="12566" width="9.140625" style="8" customWidth="1"/>
    <col min="12567" max="12567" width="9.140625" style="8" hidden="1" customWidth="1"/>
    <col min="12568" max="12801" width="9.140625" style="8" customWidth="1"/>
    <col min="12802" max="12802" width="4.7109375" style="8" customWidth="1"/>
    <col min="12803" max="12803" width="24.7109375" style="8" customWidth="1"/>
    <col min="12804" max="12804" width="9.140625" style="8" hidden="1" customWidth="1"/>
    <col min="12805" max="12805" width="6.7109375" style="8" customWidth="1"/>
    <col min="12806" max="12806" width="36.7109375" style="8" customWidth="1"/>
    <col min="12807" max="12808" width="9.140625" style="8" hidden="1" customWidth="1"/>
    <col min="12809" max="12809" width="22.7109375" style="8" customWidth="1"/>
    <col min="12810" max="12815" width="8.7109375" style="8" customWidth="1"/>
    <col min="12816" max="12816" width="4.7109375" style="8" customWidth="1"/>
    <col min="12817" max="12817" width="6.7109375" style="8" customWidth="1"/>
    <col min="12818" max="12818" width="8.7109375" style="8" customWidth="1"/>
    <col min="12819" max="12821" width="4.7109375" style="8" customWidth="1"/>
    <col min="12822" max="12822" width="9.140625" style="8" customWidth="1"/>
    <col min="12823" max="12823" width="9.140625" style="8" hidden="1" customWidth="1"/>
    <col min="12824" max="13057" width="9.140625" style="8" customWidth="1"/>
    <col min="13058" max="13058" width="4.7109375" style="8" customWidth="1"/>
    <col min="13059" max="13059" width="24.7109375" style="8" customWidth="1"/>
    <col min="13060" max="13060" width="9.140625" style="8" hidden="1" customWidth="1"/>
    <col min="13061" max="13061" width="6.7109375" style="8" customWidth="1"/>
    <col min="13062" max="13062" width="36.7109375" style="8" customWidth="1"/>
    <col min="13063" max="13064" width="9.140625" style="8" hidden="1" customWidth="1"/>
    <col min="13065" max="13065" width="22.7109375" style="8" customWidth="1"/>
    <col min="13066" max="13071" width="8.7109375" style="8" customWidth="1"/>
    <col min="13072" max="13072" width="4.7109375" style="8" customWidth="1"/>
    <col min="13073" max="13073" width="6.7109375" style="8" customWidth="1"/>
    <col min="13074" max="13074" width="8.7109375" style="8" customWidth="1"/>
    <col min="13075" max="13077" width="4.7109375" style="8" customWidth="1"/>
    <col min="13078" max="13078" width="9.140625" style="8" customWidth="1"/>
    <col min="13079" max="13079" width="9.140625" style="8" hidden="1" customWidth="1"/>
    <col min="13080" max="13313" width="9.140625" style="8" customWidth="1"/>
    <col min="13314" max="13314" width="4.7109375" style="8" customWidth="1"/>
    <col min="13315" max="13315" width="24.7109375" style="8" customWidth="1"/>
    <col min="13316" max="13316" width="9.140625" style="8" hidden="1" customWidth="1"/>
    <col min="13317" max="13317" width="6.7109375" style="8" customWidth="1"/>
    <col min="13318" max="13318" width="36.7109375" style="8" customWidth="1"/>
    <col min="13319" max="13320" width="9.140625" style="8" hidden="1" customWidth="1"/>
    <col min="13321" max="13321" width="22.7109375" style="8" customWidth="1"/>
    <col min="13322" max="13327" width="8.7109375" style="8" customWidth="1"/>
    <col min="13328" max="13328" width="4.7109375" style="8" customWidth="1"/>
    <col min="13329" max="13329" width="6.7109375" style="8" customWidth="1"/>
    <col min="13330" max="13330" width="8.7109375" style="8" customWidth="1"/>
    <col min="13331" max="13333" width="4.7109375" style="8" customWidth="1"/>
    <col min="13334" max="13334" width="9.140625" style="8" customWidth="1"/>
    <col min="13335" max="13335" width="9.140625" style="8" hidden="1" customWidth="1"/>
    <col min="13336" max="13569" width="9.140625" style="8" customWidth="1"/>
    <col min="13570" max="13570" width="4.7109375" style="8" customWidth="1"/>
    <col min="13571" max="13571" width="24.7109375" style="8" customWidth="1"/>
    <col min="13572" max="13572" width="9.140625" style="8" hidden="1" customWidth="1"/>
    <col min="13573" max="13573" width="6.7109375" style="8" customWidth="1"/>
    <col min="13574" max="13574" width="36.7109375" style="8" customWidth="1"/>
    <col min="13575" max="13576" width="9.140625" style="8" hidden="1" customWidth="1"/>
    <col min="13577" max="13577" width="22.7109375" style="8" customWidth="1"/>
    <col min="13578" max="13583" width="8.7109375" style="8" customWidth="1"/>
    <col min="13584" max="13584" width="4.7109375" style="8" customWidth="1"/>
    <col min="13585" max="13585" width="6.7109375" style="8" customWidth="1"/>
    <col min="13586" max="13586" width="8.7109375" style="8" customWidth="1"/>
    <col min="13587" max="13589" width="4.7109375" style="8" customWidth="1"/>
    <col min="13590" max="13590" width="9.140625" style="8" customWidth="1"/>
    <col min="13591" max="13591" width="9.140625" style="8" hidden="1" customWidth="1"/>
    <col min="13592" max="13825" width="9.140625" style="8" customWidth="1"/>
    <col min="13826" max="13826" width="4.7109375" style="8" customWidth="1"/>
    <col min="13827" max="13827" width="24.7109375" style="8" customWidth="1"/>
    <col min="13828" max="13828" width="9.140625" style="8" hidden="1" customWidth="1"/>
    <col min="13829" max="13829" width="6.7109375" style="8" customWidth="1"/>
    <col min="13830" max="13830" width="36.7109375" style="8" customWidth="1"/>
    <col min="13831" max="13832" width="9.140625" style="8" hidden="1" customWidth="1"/>
    <col min="13833" max="13833" width="22.7109375" style="8" customWidth="1"/>
    <col min="13834" max="13839" width="8.7109375" style="8" customWidth="1"/>
    <col min="13840" max="13840" width="4.7109375" style="8" customWidth="1"/>
    <col min="13841" max="13841" width="6.7109375" style="8" customWidth="1"/>
    <col min="13842" max="13842" width="8.7109375" style="8" customWidth="1"/>
    <col min="13843" max="13845" width="4.7109375" style="8" customWidth="1"/>
    <col min="13846" max="13846" width="9.140625" style="8" customWidth="1"/>
    <col min="13847" max="13847" width="9.140625" style="8" hidden="1" customWidth="1"/>
    <col min="13848" max="14081" width="9.140625" style="8" customWidth="1"/>
    <col min="14082" max="14082" width="4.7109375" style="8" customWidth="1"/>
    <col min="14083" max="14083" width="24.7109375" style="8" customWidth="1"/>
    <col min="14084" max="14084" width="9.140625" style="8" hidden="1" customWidth="1"/>
    <col min="14085" max="14085" width="6.7109375" style="8" customWidth="1"/>
    <col min="14086" max="14086" width="36.7109375" style="8" customWidth="1"/>
    <col min="14087" max="14088" width="9.140625" style="8" hidden="1" customWidth="1"/>
    <col min="14089" max="14089" width="22.7109375" style="8" customWidth="1"/>
    <col min="14090" max="14095" width="8.7109375" style="8" customWidth="1"/>
    <col min="14096" max="14096" width="4.7109375" style="8" customWidth="1"/>
    <col min="14097" max="14097" width="6.7109375" style="8" customWidth="1"/>
    <col min="14098" max="14098" width="8.7109375" style="8" customWidth="1"/>
    <col min="14099" max="14101" width="4.7109375" style="8" customWidth="1"/>
    <col min="14102" max="14102" width="9.140625" style="8" customWidth="1"/>
    <col min="14103" max="14103" width="9.140625" style="8" hidden="1" customWidth="1"/>
    <col min="14104" max="14337" width="9.140625" style="8" customWidth="1"/>
    <col min="14338" max="14338" width="4.7109375" style="8" customWidth="1"/>
    <col min="14339" max="14339" width="24.7109375" style="8" customWidth="1"/>
    <col min="14340" max="14340" width="9.140625" style="8" hidden="1" customWidth="1"/>
    <col min="14341" max="14341" width="6.7109375" style="8" customWidth="1"/>
    <col min="14342" max="14342" width="36.7109375" style="8" customWidth="1"/>
    <col min="14343" max="14344" width="9.140625" style="8" hidden="1" customWidth="1"/>
    <col min="14345" max="14345" width="22.7109375" style="8" customWidth="1"/>
    <col min="14346" max="14351" width="8.7109375" style="8" customWidth="1"/>
    <col min="14352" max="14352" width="4.7109375" style="8" customWidth="1"/>
    <col min="14353" max="14353" width="6.7109375" style="8" customWidth="1"/>
    <col min="14354" max="14354" width="8.7109375" style="8" customWidth="1"/>
    <col min="14355" max="14357" width="4.7109375" style="8" customWidth="1"/>
    <col min="14358" max="14358" width="9.140625" style="8" customWidth="1"/>
    <col min="14359" max="14359" width="9.140625" style="8" hidden="1" customWidth="1"/>
    <col min="14360" max="14593" width="9.140625" style="8" customWidth="1"/>
    <col min="14594" max="14594" width="4.7109375" style="8" customWidth="1"/>
    <col min="14595" max="14595" width="24.7109375" style="8" customWidth="1"/>
    <col min="14596" max="14596" width="9.140625" style="8" hidden="1" customWidth="1"/>
    <col min="14597" max="14597" width="6.7109375" style="8" customWidth="1"/>
    <col min="14598" max="14598" width="36.7109375" style="8" customWidth="1"/>
    <col min="14599" max="14600" width="9.140625" style="8" hidden="1" customWidth="1"/>
    <col min="14601" max="14601" width="22.7109375" style="8" customWidth="1"/>
    <col min="14602" max="14607" width="8.7109375" style="8" customWidth="1"/>
    <col min="14608" max="14608" width="4.7109375" style="8" customWidth="1"/>
    <col min="14609" max="14609" width="6.7109375" style="8" customWidth="1"/>
    <col min="14610" max="14610" width="8.7109375" style="8" customWidth="1"/>
    <col min="14611" max="14613" width="4.7109375" style="8" customWidth="1"/>
    <col min="14614" max="14614" width="9.140625" style="8" customWidth="1"/>
    <col min="14615" max="14615" width="9.140625" style="8" hidden="1" customWidth="1"/>
    <col min="14616" max="14849" width="9.140625" style="8" customWidth="1"/>
    <col min="14850" max="14850" width="4.7109375" style="8" customWidth="1"/>
    <col min="14851" max="14851" width="24.7109375" style="8" customWidth="1"/>
    <col min="14852" max="14852" width="9.140625" style="8" hidden="1" customWidth="1"/>
    <col min="14853" max="14853" width="6.7109375" style="8" customWidth="1"/>
    <col min="14854" max="14854" width="36.7109375" style="8" customWidth="1"/>
    <col min="14855" max="14856" width="9.140625" style="8" hidden="1" customWidth="1"/>
    <col min="14857" max="14857" width="22.7109375" style="8" customWidth="1"/>
    <col min="14858" max="14863" width="8.7109375" style="8" customWidth="1"/>
    <col min="14864" max="14864" width="4.7109375" style="8" customWidth="1"/>
    <col min="14865" max="14865" width="6.7109375" style="8" customWidth="1"/>
    <col min="14866" max="14866" width="8.7109375" style="8" customWidth="1"/>
    <col min="14867" max="14869" width="4.7109375" style="8" customWidth="1"/>
    <col min="14870" max="14870" width="9.140625" style="8" customWidth="1"/>
    <col min="14871" max="14871" width="9.140625" style="8" hidden="1" customWidth="1"/>
    <col min="14872" max="15105" width="9.140625" style="8" customWidth="1"/>
    <col min="15106" max="15106" width="4.7109375" style="8" customWidth="1"/>
    <col min="15107" max="15107" width="24.7109375" style="8" customWidth="1"/>
    <col min="15108" max="15108" width="9.140625" style="8" hidden="1" customWidth="1"/>
    <col min="15109" max="15109" width="6.7109375" style="8" customWidth="1"/>
    <col min="15110" max="15110" width="36.7109375" style="8" customWidth="1"/>
    <col min="15111" max="15112" width="9.140625" style="8" hidden="1" customWidth="1"/>
    <col min="15113" max="15113" width="22.7109375" style="8" customWidth="1"/>
    <col min="15114" max="15119" width="8.7109375" style="8" customWidth="1"/>
    <col min="15120" max="15120" width="4.7109375" style="8" customWidth="1"/>
    <col min="15121" max="15121" width="6.7109375" style="8" customWidth="1"/>
    <col min="15122" max="15122" width="8.7109375" style="8" customWidth="1"/>
    <col min="15123" max="15125" width="4.7109375" style="8" customWidth="1"/>
    <col min="15126" max="15126" width="9.140625" style="8" customWidth="1"/>
    <col min="15127" max="15127" width="9.140625" style="8" hidden="1" customWidth="1"/>
    <col min="15128" max="15361" width="9.140625" style="8" customWidth="1"/>
    <col min="15362" max="15362" width="4.7109375" style="8" customWidth="1"/>
    <col min="15363" max="15363" width="24.7109375" style="8" customWidth="1"/>
    <col min="15364" max="15364" width="9.140625" style="8" hidden="1" customWidth="1"/>
    <col min="15365" max="15365" width="6.7109375" style="8" customWidth="1"/>
    <col min="15366" max="15366" width="36.7109375" style="8" customWidth="1"/>
    <col min="15367" max="15368" width="9.140625" style="8" hidden="1" customWidth="1"/>
    <col min="15369" max="15369" width="22.7109375" style="8" customWidth="1"/>
    <col min="15370" max="15375" width="8.7109375" style="8" customWidth="1"/>
    <col min="15376" max="15376" width="4.7109375" style="8" customWidth="1"/>
    <col min="15377" max="15377" width="6.7109375" style="8" customWidth="1"/>
    <col min="15378" max="15378" width="8.7109375" style="8" customWidth="1"/>
    <col min="15379" max="15381" width="4.7109375" style="8" customWidth="1"/>
    <col min="15382" max="15382" width="9.140625" style="8" customWidth="1"/>
    <col min="15383" max="15383" width="9.140625" style="8" hidden="1" customWidth="1"/>
    <col min="15384" max="15617" width="9.140625" style="8" customWidth="1"/>
    <col min="15618" max="15618" width="4.7109375" style="8" customWidth="1"/>
    <col min="15619" max="15619" width="24.7109375" style="8" customWidth="1"/>
    <col min="15620" max="15620" width="9.140625" style="8" hidden="1" customWidth="1"/>
    <col min="15621" max="15621" width="6.7109375" style="8" customWidth="1"/>
    <col min="15622" max="15622" width="36.7109375" style="8" customWidth="1"/>
    <col min="15623" max="15624" width="9.140625" style="8" hidden="1" customWidth="1"/>
    <col min="15625" max="15625" width="22.7109375" style="8" customWidth="1"/>
    <col min="15626" max="15631" width="8.7109375" style="8" customWidth="1"/>
    <col min="15632" max="15632" width="4.7109375" style="8" customWidth="1"/>
    <col min="15633" max="15633" width="6.7109375" style="8" customWidth="1"/>
    <col min="15634" max="15634" width="8.7109375" style="8" customWidth="1"/>
    <col min="15635" max="15637" width="4.7109375" style="8" customWidth="1"/>
    <col min="15638" max="15638" width="9.140625" style="8" customWidth="1"/>
    <col min="15639" max="15639" width="9.140625" style="8" hidden="1" customWidth="1"/>
    <col min="15640" max="15873" width="9.140625" style="8" customWidth="1"/>
    <col min="15874" max="15874" width="4.7109375" style="8" customWidth="1"/>
    <col min="15875" max="15875" width="24.7109375" style="8" customWidth="1"/>
    <col min="15876" max="15876" width="9.140625" style="8" hidden="1" customWidth="1"/>
    <col min="15877" max="15877" width="6.7109375" style="8" customWidth="1"/>
    <col min="15878" max="15878" width="36.7109375" style="8" customWidth="1"/>
    <col min="15879" max="15880" width="9.140625" style="8" hidden="1" customWidth="1"/>
    <col min="15881" max="15881" width="22.7109375" style="8" customWidth="1"/>
    <col min="15882" max="15887" width="8.7109375" style="8" customWidth="1"/>
    <col min="15888" max="15888" width="4.7109375" style="8" customWidth="1"/>
    <col min="15889" max="15889" width="6.7109375" style="8" customWidth="1"/>
    <col min="15890" max="15890" width="8.7109375" style="8" customWidth="1"/>
    <col min="15891" max="15893" width="4.7109375" style="8" customWidth="1"/>
    <col min="15894" max="15894" width="9.140625" style="8" customWidth="1"/>
    <col min="15895" max="15895" width="9.140625" style="8" hidden="1" customWidth="1"/>
    <col min="15896" max="16129" width="9.140625" style="8" customWidth="1"/>
    <col min="16130" max="16130" width="4.7109375" style="8" customWidth="1"/>
    <col min="16131" max="16131" width="24.7109375" style="8" customWidth="1"/>
    <col min="16132" max="16132" width="9.140625" style="8" hidden="1" customWidth="1"/>
    <col min="16133" max="16133" width="6.7109375" style="8" customWidth="1"/>
    <col min="16134" max="16134" width="36.7109375" style="8" customWidth="1"/>
    <col min="16135" max="16136" width="9.140625" style="8" hidden="1" customWidth="1"/>
    <col min="16137" max="16137" width="22.7109375" style="8" customWidth="1"/>
    <col min="16138" max="16143" width="8.7109375" style="8" customWidth="1"/>
    <col min="16144" max="16144" width="4.7109375" style="8" customWidth="1"/>
    <col min="16145" max="16145" width="6.7109375" style="8" customWidth="1"/>
    <col min="16146" max="16146" width="8.7109375" style="8" customWidth="1"/>
    <col min="16147" max="16149" width="4.7109375" style="8" customWidth="1"/>
    <col min="16150" max="16150" width="9.140625" style="8" customWidth="1"/>
    <col min="16151" max="16151" width="9.140625" style="8" hidden="1" customWidth="1"/>
    <col min="16152" max="16384" width="9.140625" style="8" customWidth="1"/>
  </cols>
  <sheetData>
    <row r="1" spans="1:23" ht="30" customHeight="1">
      <c r="A1" s="225" t="s">
        <v>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ht="30" customHeight="1">
      <c r="A2" s="258" t="s">
        <v>232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30" customHeight="1">
      <c r="A3" s="257" t="s">
        <v>18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1:23" ht="30" customHeight="1">
      <c r="A4" s="257" t="s">
        <v>19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ht="30" customHeight="1">
      <c r="A5" s="268" t="s">
        <v>32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1:23" ht="30" customHeight="1">
      <c r="A6" s="257" t="s">
        <v>24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3" ht="30" customHeight="1">
      <c r="A7" s="230" t="s">
        <v>259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</row>
    <row r="8" spans="1:23" ht="30" customHeight="1">
      <c r="A8" s="11" t="s">
        <v>33</v>
      </c>
      <c r="B8" s="96"/>
      <c r="C8" s="43"/>
      <c r="D8" s="44"/>
      <c r="E8" s="44"/>
      <c r="F8" s="45"/>
      <c r="G8" s="45"/>
      <c r="H8" s="45"/>
      <c r="I8" s="58"/>
      <c r="J8" s="19"/>
      <c r="K8" s="19"/>
      <c r="L8" s="19"/>
      <c r="M8" s="19"/>
      <c r="N8" s="19"/>
      <c r="O8" s="19"/>
      <c r="P8" s="19"/>
      <c r="Q8" s="252" t="s">
        <v>233</v>
      </c>
      <c r="R8" s="252"/>
      <c r="S8" s="252"/>
      <c r="T8" s="252"/>
      <c r="U8" s="252"/>
      <c r="V8" s="252"/>
      <c r="W8" s="252"/>
    </row>
    <row r="9" spans="1:23" ht="20.1" customHeight="1">
      <c r="A9" s="269" t="s">
        <v>1</v>
      </c>
      <c r="B9" s="222" t="s">
        <v>20</v>
      </c>
      <c r="C9" s="255" t="s">
        <v>16</v>
      </c>
      <c r="D9" s="255" t="s">
        <v>11</v>
      </c>
      <c r="E9" s="238" t="s">
        <v>10</v>
      </c>
      <c r="F9" s="255" t="s">
        <v>17</v>
      </c>
      <c r="G9" s="255" t="s">
        <v>11</v>
      </c>
      <c r="H9" s="255" t="s">
        <v>8</v>
      </c>
      <c r="I9" s="255" t="s">
        <v>4</v>
      </c>
      <c r="J9" s="267" t="s">
        <v>39</v>
      </c>
      <c r="K9" s="267"/>
      <c r="L9" s="267"/>
      <c r="M9" s="267"/>
      <c r="N9" s="267"/>
      <c r="O9" s="267"/>
      <c r="P9" s="267"/>
      <c r="Q9" s="267" t="s">
        <v>5</v>
      </c>
      <c r="R9" s="267"/>
      <c r="S9" s="267"/>
      <c r="T9" s="240" t="s">
        <v>25</v>
      </c>
      <c r="U9" s="240" t="s">
        <v>26</v>
      </c>
      <c r="V9" s="261" t="s">
        <v>21</v>
      </c>
      <c r="W9" s="269" t="s">
        <v>14</v>
      </c>
    </row>
    <row r="10" spans="1:23" ht="39.95" customHeight="1">
      <c r="A10" s="269"/>
      <c r="B10" s="222"/>
      <c r="C10" s="255"/>
      <c r="D10" s="255"/>
      <c r="E10" s="255"/>
      <c r="F10" s="255"/>
      <c r="G10" s="255"/>
      <c r="H10" s="255"/>
      <c r="I10" s="255"/>
      <c r="J10" s="85" t="s">
        <v>40</v>
      </c>
      <c r="K10" s="85" t="s">
        <v>41</v>
      </c>
      <c r="L10" s="85" t="s">
        <v>42</v>
      </c>
      <c r="M10" s="85" t="s">
        <v>35</v>
      </c>
      <c r="N10" s="86" t="s">
        <v>43</v>
      </c>
      <c r="O10" s="87" t="s">
        <v>0</v>
      </c>
      <c r="P10" s="21" t="s">
        <v>1</v>
      </c>
      <c r="Q10" s="21" t="s">
        <v>15</v>
      </c>
      <c r="R10" s="87" t="s">
        <v>0</v>
      </c>
      <c r="S10" s="21" t="s">
        <v>1</v>
      </c>
      <c r="T10" s="240"/>
      <c r="U10" s="240"/>
      <c r="V10" s="266"/>
      <c r="W10" s="270"/>
    </row>
    <row r="11" spans="1:23" s="75" customFormat="1" ht="34.9" customHeight="1">
      <c r="A11" s="88">
        <f>RANK(V11,$V$11:$V$17,0)</f>
        <v>1</v>
      </c>
      <c r="B11" s="73">
        <v>1996</v>
      </c>
      <c r="C11" s="120" t="s">
        <v>144</v>
      </c>
      <c r="D11" s="77" t="s">
        <v>143</v>
      </c>
      <c r="E11" s="73" t="s">
        <v>28</v>
      </c>
      <c r="F11" s="51" t="s">
        <v>151</v>
      </c>
      <c r="G11" s="77" t="s">
        <v>149</v>
      </c>
      <c r="H11" s="72" t="s">
        <v>150</v>
      </c>
      <c r="I11" s="74" t="s">
        <v>142</v>
      </c>
      <c r="J11" s="83">
        <v>7</v>
      </c>
      <c r="K11" s="83">
        <v>6.8</v>
      </c>
      <c r="L11" s="83">
        <v>6.8</v>
      </c>
      <c r="M11" s="83">
        <v>7</v>
      </c>
      <c r="N11" s="83">
        <f aca="true" t="shared" si="0" ref="N11:N16">SUM(J11:M11)</f>
        <v>27.6</v>
      </c>
      <c r="O11" s="63">
        <f aca="true" t="shared" si="1" ref="O11:O16">N11/0.4</f>
        <v>69</v>
      </c>
      <c r="P11" s="80">
        <f aca="true" t="shared" si="2" ref="P11:P16">RANK(O11,O$11:O$17,0)</f>
        <v>1</v>
      </c>
      <c r="Q11" s="83">
        <v>134</v>
      </c>
      <c r="R11" s="63">
        <f aca="true" t="shared" si="3" ref="R11:R16">Q11/2</f>
        <v>67</v>
      </c>
      <c r="S11" s="80">
        <f aca="true" t="shared" si="4" ref="S11:S16">RANK(R11,R$11:R$17,0)</f>
        <v>3</v>
      </c>
      <c r="T11" s="84"/>
      <c r="U11" s="84"/>
      <c r="V11" s="63">
        <f aca="true" t="shared" si="5" ref="V11:V16">(O11+R11)/2</f>
        <v>68</v>
      </c>
      <c r="W11" s="89"/>
    </row>
    <row r="12" spans="1:23" s="75" customFormat="1" ht="34.9" customHeight="1">
      <c r="A12" s="88">
        <f>RANK(V12,$V$11:$V$17,0)</f>
        <v>2</v>
      </c>
      <c r="B12" s="73">
        <v>2004</v>
      </c>
      <c r="C12" s="47" t="s">
        <v>269</v>
      </c>
      <c r="D12" s="77" t="s">
        <v>261</v>
      </c>
      <c r="E12" s="73" t="s">
        <v>28</v>
      </c>
      <c r="F12" s="39" t="s">
        <v>133</v>
      </c>
      <c r="G12" s="77" t="s">
        <v>134</v>
      </c>
      <c r="H12" s="72" t="s">
        <v>135</v>
      </c>
      <c r="I12" s="74" t="s">
        <v>34</v>
      </c>
      <c r="J12" s="83">
        <v>6.4</v>
      </c>
      <c r="K12" s="83">
        <v>6.1</v>
      </c>
      <c r="L12" s="83">
        <v>6.6</v>
      </c>
      <c r="M12" s="83">
        <v>6.5</v>
      </c>
      <c r="N12" s="83">
        <f t="shared" si="0"/>
        <v>25.6</v>
      </c>
      <c r="O12" s="63">
        <f t="shared" si="1"/>
        <v>64</v>
      </c>
      <c r="P12" s="80">
        <f t="shared" si="2"/>
        <v>3</v>
      </c>
      <c r="Q12" s="83">
        <v>134.5</v>
      </c>
      <c r="R12" s="199">
        <f t="shared" si="3"/>
        <v>67.25</v>
      </c>
      <c r="S12" s="80">
        <f t="shared" si="4"/>
        <v>1</v>
      </c>
      <c r="T12" s="84"/>
      <c r="U12" s="84"/>
      <c r="V12" s="63">
        <f t="shared" si="5"/>
        <v>65.625</v>
      </c>
      <c r="W12" s="89"/>
    </row>
    <row r="13" spans="1:23" s="75" customFormat="1" ht="34.9" customHeight="1">
      <c r="A13" s="88">
        <v>3</v>
      </c>
      <c r="B13" s="73">
        <v>2008</v>
      </c>
      <c r="C13" s="34" t="s">
        <v>75</v>
      </c>
      <c r="D13" s="77" t="s">
        <v>53</v>
      </c>
      <c r="E13" s="73" t="s">
        <v>28</v>
      </c>
      <c r="F13" s="5" t="s">
        <v>54</v>
      </c>
      <c r="G13" s="77" t="s">
        <v>55</v>
      </c>
      <c r="H13" s="72" t="s">
        <v>267</v>
      </c>
      <c r="I13" s="74" t="s">
        <v>62</v>
      </c>
      <c r="J13" s="83">
        <v>6.4</v>
      </c>
      <c r="K13" s="83">
        <v>6.3</v>
      </c>
      <c r="L13" s="83">
        <v>6.5</v>
      </c>
      <c r="M13" s="83">
        <v>6.5</v>
      </c>
      <c r="N13" s="83">
        <f t="shared" si="0"/>
        <v>25.7</v>
      </c>
      <c r="O13" s="63">
        <f t="shared" si="1"/>
        <v>64.25</v>
      </c>
      <c r="P13" s="80">
        <f t="shared" si="2"/>
        <v>2</v>
      </c>
      <c r="Q13" s="83">
        <v>134</v>
      </c>
      <c r="R13" s="199">
        <f t="shared" si="3"/>
        <v>67</v>
      </c>
      <c r="S13" s="80">
        <f t="shared" si="4"/>
        <v>3</v>
      </c>
      <c r="T13" s="84"/>
      <c r="U13" s="84"/>
      <c r="V13" s="63">
        <f t="shared" si="5"/>
        <v>65.625</v>
      </c>
      <c r="W13" s="89"/>
    </row>
    <row r="14" spans="1:23" s="75" customFormat="1" ht="34.9" customHeight="1">
      <c r="A14" s="88">
        <f>RANK(V14,$V$11:$V$17,0)</f>
        <v>4</v>
      </c>
      <c r="B14" s="73">
        <v>2008</v>
      </c>
      <c r="C14" s="5" t="s">
        <v>225</v>
      </c>
      <c r="D14" s="77" t="s">
        <v>261</v>
      </c>
      <c r="E14" s="73" t="s">
        <v>28</v>
      </c>
      <c r="F14" s="156" t="s">
        <v>222</v>
      </c>
      <c r="G14" s="77" t="s">
        <v>223</v>
      </c>
      <c r="H14" s="72" t="s">
        <v>224</v>
      </c>
      <c r="I14" s="74" t="s">
        <v>234</v>
      </c>
      <c r="J14" s="83">
        <v>6.2</v>
      </c>
      <c r="K14" s="83">
        <v>6.1</v>
      </c>
      <c r="L14" s="83">
        <v>6.1</v>
      </c>
      <c r="M14" s="83">
        <v>6.2</v>
      </c>
      <c r="N14" s="83">
        <f t="shared" si="0"/>
        <v>24.599999999999998</v>
      </c>
      <c r="O14" s="63">
        <f t="shared" si="1"/>
        <v>61.49999999999999</v>
      </c>
      <c r="P14" s="80">
        <f t="shared" si="2"/>
        <v>4</v>
      </c>
      <c r="Q14" s="83">
        <v>134.5</v>
      </c>
      <c r="R14" s="63">
        <f t="shared" si="3"/>
        <v>67.25</v>
      </c>
      <c r="S14" s="80">
        <f t="shared" si="4"/>
        <v>1</v>
      </c>
      <c r="T14" s="84"/>
      <c r="U14" s="84"/>
      <c r="V14" s="63">
        <f t="shared" si="5"/>
        <v>64.375</v>
      </c>
      <c r="W14" s="89"/>
    </row>
    <row r="15" spans="1:23" s="75" customFormat="1" ht="34.9" customHeight="1">
      <c r="A15" s="88">
        <f>RANK(V15,$V$11:$V$17,0)</f>
        <v>5</v>
      </c>
      <c r="B15" s="73">
        <v>2007</v>
      </c>
      <c r="C15" s="42" t="s">
        <v>187</v>
      </c>
      <c r="D15" s="77" t="s">
        <v>188</v>
      </c>
      <c r="E15" s="73" t="s">
        <v>28</v>
      </c>
      <c r="F15" s="159" t="s">
        <v>189</v>
      </c>
      <c r="G15" s="151" t="s">
        <v>190</v>
      </c>
      <c r="H15" s="152" t="s">
        <v>191</v>
      </c>
      <c r="I15" s="74" t="s">
        <v>29</v>
      </c>
      <c r="J15" s="83">
        <v>6.2</v>
      </c>
      <c r="K15" s="83">
        <v>6</v>
      </c>
      <c r="L15" s="83">
        <v>6.2</v>
      </c>
      <c r="M15" s="83">
        <v>6.2</v>
      </c>
      <c r="N15" s="83">
        <f t="shared" si="0"/>
        <v>24.599999999999998</v>
      </c>
      <c r="O15" s="63">
        <f t="shared" si="1"/>
        <v>61.49999999999999</v>
      </c>
      <c r="P15" s="80">
        <f t="shared" si="2"/>
        <v>4</v>
      </c>
      <c r="Q15" s="83">
        <v>125.5</v>
      </c>
      <c r="R15" s="63">
        <f t="shared" si="3"/>
        <v>62.75</v>
      </c>
      <c r="S15" s="80">
        <f t="shared" si="4"/>
        <v>5</v>
      </c>
      <c r="T15" s="84"/>
      <c r="U15" s="84"/>
      <c r="V15" s="63">
        <f t="shared" si="5"/>
        <v>62.125</v>
      </c>
      <c r="W15" s="89"/>
    </row>
    <row r="16" spans="1:23" s="75" customFormat="1" ht="34.9" customHeight="1">
      <c r="A16" s="88">
        <f>RANK(V16,$V$11:$V$17,0)</f>
        <v>6</v>
      </c>
      <c r="B16" s="153">
        <v>2006</v>
      </c>
      <c r="C16" s="47" t="s">
        <v>192</v>
      </c>
      <c r="D16" s="151" t="s">
        <v>193</v>
      </c>
      <c r="E16" s="153" t="s">
        <v>28</v>
      </c>
      <c r="F16" s="159" t="s">
        <v>189</v>
      </c>
      <c r="G16" s="151" t="s">
        <v>190</v>
      </c>
      <c r="H16" s="152" t="s">
        <v>191</v>
      </c>
      <c r="I16" s="74" t="s">
        <v>29</v>
      </c>
      <c r="J16" s="83">
        <v>5.9</v>
      </c>
      <c r="K16" s="83">
        <v>5.9</v>
      </c>
      <c r="L16" s="83">
        <v>6</v>
      </c>
      <c r="M16" s="83">
        <v>6</v>
      </c>
      <c r="N16" s="83">
        <f t="shared" si="0"/>
        <v>23.8</v>
      </c>
      <c r="O16" s="63">
        <f t="shared" si="1"/>
        <v>59.5</v>
      </c>
      <c r="P16" s="80">
        <f t="shared" si="2"/>
        <v>6</v>
      </c>
      <c r="Q16" s="83">
        <v>121</v>
      </c>
      <c r="R16" s="63">
        <f t="shared" si="3"/>
        <v>60.5</v>
      </c>
      <c r="S16" s="80">
        <f t="shared" si="4"/>
        <v>6</v>
      </c>
      <c r="T16" s="84"/>
      <c r="U16" s="84"/>
      <c r="V16" s="63">
        <f t="shared" si="5"/>
        <v>60</v>
      </c>
      <c r="W16" s="89"/>
    </row>
    <row r="17" spans="1:23" s="75" customFormat="1" ht="34.9" customHeight="1">
      <c r="A17" s="88"/>
      <c r="B17" s="73">
        <v>1996</v>
      </c>
      <c r="C17" s="120" t="s">
        <v>144</v>
      </c>
      <c r="D17" s="77" t="s">
        <v>143</v>
      </c>
      <c r="E17" s="73" t="s">
        <v>28</v>
      </c>
      <c r="F17" s="42" t="s">
        <v>146</v>
      </c>
      <c r="G17" s="77" t="s">
        <v>147</v>
      </c>
      <c r="H17" s="72" t="s">
        <v>148</v>
      </c>
      <c r="I17" s="74" t="s">
        <v>142</v>
      </c>
      <c r="J17" s="271" t="s">
        <v>268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3"/>
      <c r="W17" s="89"/>
    </row>
    <row r="18" ht="30" customHeight="1"/>
    <row r="19" spans="3:11" ht="30" customHeight="1">
      <c r="C19" s="14" t="s">
        <v>2</v>
      </c>
      <c r="D19" s="59"/>
      <c r="E19" s="59"/>
      <c r="F19" s="59"/>
      <c r="G19" s="59"/>
      <c r="H19" s="59"/>
      <c r="I19" s="48" t="s">
        <v>249</v>
      </c>
      <c r="J19" s="10"/>
      <c r="K19" s="4"/>
    </row>
    <row r="20" spans="3:11" ht="30" customHeight="1">
      <c r="C20" s="17" t="s">
        <v>3</v>
      </c>
      <c r="D20" s="59"/>
      <c r="E20" s="59"/>
      <c r="F20" s="59"/>
      <c r="G20" s="59"/>
      <c r="H20" s="59"/>
      <c r="I20" s="49" t="s">
        <v>250</v>
      </c>
      <c r="J20" s="6"/>
      <c r="K20" s="4"/>
    </row>
  </sheetData>
  <mergeCells count="24">
    <mergeCell ref="J17:V17"/>
    <mergeCell ref="Q8:W8"/>
    <mergeCell ref="A7:W7"/>
    <mergeCell ref="V9:V10"/>
    <mergeCell ref="W9:W10"/>
    <mergeCell ref="H9:H10"/>
    <mergeCell ref="I9:I10"/>
    <mergeCell ref="J9:P9"/>
    <mergeCell ref="Q9:S9"/>
    <mergeCell ref="T9:T10"/>
    <mergeCell ref="U9:U10"/>
    <mergeCell ref="B9:B10"/>
    <mergeCell ref="G9:G10"/>
    <mergeCell ref="A9:A10"/>
    <mergeCell ref="C9:C10"/>
    <mergeCell ref="D9:D10"/>
    <mergeCell ref="E9:E10"/>
    <mergeCell ref="F9:F10"/>
    <mergeCell ref="A6:W6"/>
    <mergeCell ref="A1:W1"/>
    <mergeCell ref="A2:W2"/>
    <mergeCell ref="A3:W3"/>
    <mergeCell ref="A4:W4"/>
    <mergeCell ref="A5:W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view="pageBreakPreview" zoomScale="70" zoomScaleSheetLayoutView="70" workbookViewId="0" topLeftCell="A1">
      <selection activeCell="AA4" sqref="AA4"/>
    </sheetView>
  </sheetViews>
  <sheetFormatPr defaultColWidth="9.140625" defaultRowHeight="12.75"/>
  <cols>
    <col min="1" max="1" width="4.7109375" style="1" customWidth="1"/>
    <col min="2" max="2" width="6.7109375" style="59" hidden="1" customWidth="1"/>
    <col min="3" max="3" width="24.7109375" style="60" customWidth="1"/>
    <col min="4" max="4" width="8.7109375" style="59" hidden="1" customWidth="1"/>
    <col min="5" max="5" width="6.7109375" style="59" customWidth="1"/>
    <col min="6" max="6" width="40.7109375" style="59" customWidth="1"/>
    <col min="7" max="7" width="8.7109375" style="59" hidden="1" customWidth="1"/>
    <col min="8" max="8" width="17.7109375" style="59" hidden="1" customWidth="1"/>
    <col min="9" max="9" width="22.7109375" style="59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30" customHeight="1">
      <c r="A1" s="225" t="s">
        <v>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ht="30" customHeight="1">
      <c r="A2" s="258" t="s">
        <v>232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30" customHeight="1">
      <c r="A3" s="257" t="s">
        <v>18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1:23" ht="30" customHeight="1">
      <c r="A4" s="257" t="s">
        <v>19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s="27" customFormat="1" ht="30" customHeight="1">
      <c r="A5" s="268" t="s">
        <v>48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1:23" s="27" customFormat="1" ht="30" customHeight="1">
      <c r="A6" s="257" t="s">
        <v>137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4" ht="30" customHeight="1">
      <c r="A7" s="230" t="s">
        <v>260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"/>
    </row>
    <row r="8" spans="1:23" s="20" customFormat="1" ht="30" customHeight="1">
      <c r="A8" s="11" t="s">
        <v>33</v>
      </c>
      <c r="B8" s="96"/>
      <c r="C8" s="43"/>
      <c r="D8" s="44"/>
      <c r="E8" s="44"/>
      <c r="F8" s="45"/>
      <c r="G8" s="45"/>
      <c r="H8" s="45"/>
      <c r="I8" s="58"/>
      <c r="J8" s="19"/>
      <c r="K8" s="19"/>
      <c r="L8" s="19"/>
      <c r="M8" s="19"/>
      <c r="N8" s="19"/>
      <c r="O8" s="19"/>
      <c r="P8" s="19"/>
      <c r="Q8" s="252" t="s">
        <v>233</v>
      </c>
      <c r="R8" s="252"/>
      <c r="S8" s="252"/>
      <c r="T8" s="252"/>
      <c r="U8" s="252"/>
      <c r="V8" s="252"/>
      <c r="W8" s="252"/>
    </row>
    <row r="9" spans="1:23" ht="20.1" customHeight="1">
      <c r="A9" s="253" t="s">
        <v>1</v>
      </c>
      <c r="B9" s="222" t="s">
        <v>20</v>
      </c>
      <c r="C9" s="254" t="s">
        <v>16</v>
      </c>
      <c r="D9" s="255" t="s">
        <v>11</v>
      </c>
      <c r="E9" s="238" t="s">
        <v>10</v>
      </c>
      <c r="F9" s="256" t="s">
        <v>17</v>
      </c>
      <c r="G9" s="256" t="s">
        <v>11</v>
      </c>
      <c r="H9" s="256" t="s">
        <v>8</v>
      </c>
      <c r="I9" s="254" t="s">
        <v>4</v>
      </c>
      <c r="J9" s="261" t="s">
        <v>9</v>
      </c>
      <c r="K9" s="261"/>
      <c r="L9" s="261"/>
      <c r="M9" s="261" t="s">
        <v>5</v>
      </c>
      <c r="N9" s="261"/>
      <c r="O9" s="261"/>
      <c r="P9" s="261" t="s">
        <v>38</v>
      </c>
      <c r="Q9" s="261"/>
      <c r="R9" s="261"/>
      <c r="S9" s="240" t="s">
        <v>25</v>
      </c>
      <c r="T9" s="250" t="s">
        <v>26</v>
      </c>
      <c r="U9" s="253" t="s">
        <v>6</v>
      </c>
      <c r="V9" s="261" t="s">
        <v>21</v>
      </c>
      <c r="W9" s="227" t="s">
        <v>14</v>
      </c>
    </row>
    <row r="10" spans="1:23" ht="39.95" customHeight="1">
      <c r="A10" s="253"/>
      <c r="B10" s="222"/>
      <c r="C10" s="254"/>
      <c r="D10" s="255"/>
      <c r="E10" s="255"/>
      <c r="F10" s="256"/>
      <c r="G10" s="256"/>
      <c r="H10" s="256"/>
      <c r="I10" s="254"/>
      <c r="J10" s="21" t="s">
        <v>15</v>
      </c>
      <c r="K10" s="22" t="s">
        <v>0</v>
      </c>
      <c r="L10" s="21" t="s">
        <v>1</v>
      </c>
      <c r="M10" s="21" t="s">
        <v>15</v>
      </c>
      <c r="N10" s="22" t="s">
        <v>0</v>
      </c>
      <c r="O10" s="21" t="s">
        <v>1</v>
      </c>
      <c r="P10" s="21" t="s">
        <v>15</v>
      </c>
      <c r="Q10" s="22" t="s">
        <v>0</v>
      </c>
      <c r="R10" s="21" t="s">
        <v>1</v>
      </c>
      <c r="S10" s="240"/>
      <c r="T10" s="251"/>
      <c r="U10" s="253"/>
      <c r="V10" s="262"/>
      <c r="W10" s="228"/>
    </row>
    <row r="11" spans="1:25" s="59" customFormat="1" ht="24.95" customHeight="1">
      <c r="A11" s="260" t="s">
        <v>44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103"/>
      <c r="Y11" s="3"/>
    </row>
    <row r="12" spans="1:25" s="59" customFormat="1" ht="34.9" customHeight="1">
      <c r="A12" s="102">
        <f>RANK(V12,$V$12:$V$15,0)</f>
        <v>1</v>
      </c>
      <c r="B12" s="73">
        <v>2009</v>
      </c>
      <c r="C12" s="46" t="s">
        <v>241</v>
      </c>
      <c r="D12" s="35" t="s">
        <v>240</v>
      </c>
      <c r="E12" s="73" t="s">
        <v>28</v>
      </c>
      <c r="F12" s="36" t="s">
        <v>242</v>
      </c>
      <c r="G12" s="77" t="s">
        <v>31</v>
      </c>
      <c r="H12" s="72" t="s">
        <v>56</v>
      </c>
      <c r="I12" s="74" t="s">
        <v>34</v>
      </c>
      <c r="J12" s="61">
        <v>116</v>
      </c>
      <c r="K12" s="52">
        <f>ROUND(J12/1.8,5)</f>
        <v>64.44444</v>
      </c>
      <c r="L12" s="67">
        <f>RANK(K12,K$12:K$15,0)</f>
        <v>1</v>
      </c>
      <c r="M12" s="61">
        <v>125</v>
      </c>
      <c r="N12" s="52">
        <f>ROUND(M12/1.8,5)</f>
        <v>69.44444</v>
      </c>
      <c r="O12" s="67">
        <f>RANK(N12,N$12:N$15,0)</f>
        <v>1</v>
      </c>
      <c r="P12" s="61">
        <v>124</v>
      </c>
      <c r="Q12" s="52">
        <f>ROUND(P12/1.8,5)</f>
        <v>68.88889</v>
      </c>
      <c r="R12" s="67">
        <f>RANK(Q12,Q$12:Q$15,0)</f>
        <v>1</v>
      </c>
      <c r="S12" s="56"/>
      <c r="T12" s="56"/>
      <c r="U12" s="61">
        <f>J12+M12+P12</f>
        <v>365</v>
      </c>
      <c r="V12" s="53">
        <f>ROUND(U12/1.8/3,5)</f>
        <v>67.59259</v>
      </c>
      <c r="W12" s="217"/>
      <c r="Y12" s="65"/>
    </row>
    <row r="13" spans="1:25" s="59" customFormat="1" ht="34.9" customHeight="1">
      <c r="A13" s="102">
        <f>RANK(V13,$V$12:$V$15,0)</f>
        <v>2</v>
      </c>
      <c r="B13" s="73">
        <v>2011</v>
      </c>
      <c r="C13" s="34" t="s">
        <v>203</v>
      </c>
      <c r="D13" s="77" t="s">
        <v>261</v>
      </c>
      <c r="E13" s="73" t="s">
        <v>28</v>
      </c>
      <c r="F13" s="91" t="s">
        <v>131</v>
      </c>
      <c r="G13" s="77" t="s">
        <v>31</v>
      </c>
      <c r="H13" s="72" t="s">
        <v>56</v>
      </c>
      <c r="I13" s="74" t="s">
        <v>34</v>
      </c>
      <c r="J13" s="61">
        <v>115.5</v>
      </c>
      <c r="K13" s="52">
        <f>ROUND(J13/1.8,5)</f>
        <v>64.16667</v>
      </c>
      <c r="L13" s="67">
        <f>RANK(K13,K$12:K$15,0)</f>
        <v>2</v>
      </c>
      <c r="M13" s="61">
        <v>121</v>
      </c>
      <c r="N13" s="52">
        <f>ROUND(M13/1.8,5)</f>
        <v>67.22222</v>
      </c>
      <c r="O13" s="67">
        <f>RANK(N13,N$12:N$15,0)</f>
        <v>2</v>
      </c>
      <c r="P13" s="61">
        <v>116</v>
      </c>
      <c r="Q13" s="52">
        <f>ROUND(P13/1.8,5)</f>
        <v>64.44444</v>
      </c>
      <c r="R13" s="67">
        <f>RANK(Q13,Q$12:Q$15,0)</f>
        <v>3</v>
      </c>
      <c r="S13" s="56"/>
      <c r="T13" s="56"/>
      <c r="U13" s="61">
        <f>J13+M13+P13</f>
        <v>352.5</v>
      </c>
      <c r="V13" s="53">
        <f>ROUND(U13/1.8/3,5)</f>
        <v>65.27778</v>
      </c>
      <c r="W13" s="160"/>
      <c r="Y13" s="65"/>
    </row>
    <row r="14" spans="1:25" s="59" customFormat="1" ht="34.9" customHeight="1">
      <c r="A14" s="102">
        <f>RANK(V14,$V$12:$V$15,0)</f>
        <v>3</v>
      </c>
      <c r="B14" s="73">
        <v>2014</v>
      </c>
      <c r="C14" s="55" t="s">
        <v>129</v>
      </c>
      <c r="D14" s="77" t="s">
        <v>130</v>
      </c>
      <c r="E14" s="73" t="s">
        <v>28</v>
      </c>
      <c r="F14" s="91" t="s">
        <v>131</v>
      </c>
      <c r="G14" s="77" t="s">
        <v>31</v>
      </c>
      <c r="H14" s="72" t="s">
        <v>56</v>
      </c>
      <c r="I14" s="74" t="s">
        <v>34</v>
      </c>
      <c r="J14" s="61">
        <v>112.5</v>
      </c>
      <c r="K14" s="52">
        <f>ROUND(J14/1.8,5)</f>
        <v>62.5</v>
      </c>
      <c r="L14" s="67">
        <f>RANK(K14,K$12:K$15,0)</f>
        <v>3</v>
      </c>
      <c r="M14" s="61">
        <v>118.5</v>
      </c>
      <c r="N14" s="52">
        <f>ROUND(M14/1.8,5)</f>
        <v>65.83333</v>
      </c>
      <c r="O14" s="67">
        <f>RANK(N14,N$12:N$15,0)</f>
        <v>4</v>
      </c>
      <c r="P14" s="61">
        <v>110.5</v>
      </c>
      <c r="Q14" s="52">
        <f>ROUND(P14/1.8,5)</f>
        <v>61.38889</v>
      </c>
      <c r="R14" s="67">
        <f>RANK(Q14,Q$12:Q$15,0)</f>
        <v>4</v>
      </c>
      <c r="S14" s="56">
        <v>1</v>
      </c>
      <c r="T14" s="56"/>
      <c r="U14" s="61">
        <f>J14+M14+P14</f>
        <v>341.5</v>
      </c>
      <c r="V14" s="53">
        <f>ROUND(U14/1.8/3,5)</f>
        <v>63.24074</v>
      </c>
      <c r="W14" s="160"/>
      <c r="Y14" s="65"/>
    </row>
    <row r="15" spans="1:23" s="59" customFormat="1" ht="34.9" customHeight="1">
      <c r="A15" s="102">
        <f>RANK(V15,$V$12:$V$15,0)</f>
        <v>4</v>
      </c>
      <c r="B15" s="73">
        <v>2011</v>
      </c>
      <c r="C15" s="51" t="s">
        <v>145</v>
      </c>
      <c r="D15" s="77" t="s">
        <v>261</v>
      </c>
      <c r="E15" s="73" t="s">
        <v>28</v>
      </c>
      <c r="F15" s="71" t="s">
        <v>153</v>
      </c>
      <c r="G15" s="77" t="s">
        <v>154</v>
      </c>
      <c r="H15" s="72" t="s">
        <v>152</v>
      </c>
      <c r="I15" s="74" t="s">
        <v>142</v>
      </c>
      <c r="J15" s="61">
        <v>95</v>
      </c>
      <c r="K15" s="52">
        <f>ROUND(J15/1.8,5)</f>
        <v>52.77778</v>
      </c>
      <c r="L15" s="67">
        <f>RANK(K15,K$12:K$15,0)</f>
        <v>4</v>
      </c>
      <c r="M15" s="61">
        <v>120</v>
      </c>
      <c r="N15" s="52">
        <f>ROUND(M15/1.8,5)</f>
        <v>66.66667</v>
      </c>
      <c r="O15" s="67">
        <f>RANK(N15,N$12:N$15,0)</f>
        <v>3</v>
      </c>
      <c r="P15" s="61">
        <v>122.5</v>
      </c>
      <c r="Q15" s="52">
        <f>ROUND(P15/1.8,5)</f>
        <v>68.05556</v>
      </c>
      <c r="R15" s="67">
        <f>RANK(Q15,Q$12:Q$15,0)</f>
        <v>2</v>
      </c>
      <c r="S15" s="56"/>
      <c r="T15" s="56"/>
      <c r="U15" s="61">
        <f>J15+M15+P15</f>
        <v>337.5</v>
      </c>
      <c r="V15" s="53">
        <f>ROUND(U15/1.8/3,5)</f>
        <v>62.5</v>
      </c>
      <c r="W15" s="220"/>
    </row>
    <row r="16" spans="1:25" s="59" customFormat="1" ht="24.95" customHeight="1">
      <c r="A16" s="260" t="s">
        <v>24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104"/>
      <c r="Y16" s="65"/>
    </row>
    <row r="17" spans="1:25" s="59" customFormat="1" ht="34.9" customHeight="1">
      <c r="A17" s="102">
        <f>RANK(V17,$V$17:$V$21,0)</f>
        <v>1</v>
      </c>
      <c r="B17" s="73">
        <v>1996</v>
      </c>
      <c r="C17" s="120" t="s">
        <v>144</v>
      </c>
      <c r="D17" s="77" t="s">
        <v>143</v>
      </c>
      <c r="E17" s="73" t="s">
        <v>28</v>
      </c>
      <c r="F17" s="42" t="s">
        <v>146</v>
      </c>
      <c r="G17" s="77" t="s">
        <v>147</v>
      </c>
      <c r="H17" s="72" t="s">
        <v>148</v>
      </c>
      <c r="I17" s="74" t="s">
        <v>142</v>
      </c>
      <c r="J17" s="61">
        <v>127</v>
      </c>
      <c r="K17" s="52">
        <f>ROUND(J17/1.8,5)</f>
        <v>70.55556</v>
      </c>
      <c r="L17" s="67">
        <f>RANK(K17,K$17:K$21,0)</f>
        <v>1</v>
      </c>
      <c r="M17" s="61">
        <v>126</v>
      </c>
      <c r="N17" s="52">
        <f>ROUND(M17/1.8,5)</f>
        <v>70</v>
      </c>
      <c r="O17" s="67">
        <f>RANK(N17,N$17:N$21,0)</f>
        <v>1</v>
      </c>
      <c r="P17" s="61">
        <v>130</v>
      </c>
      <c r="Q17" s="52">
        <f>ROUND(P17/1.8,5)</f>
        <v>72.22222</v>
      </c>
      <c r="R17" s="67">
        <f>RANK(Q17,Q$17:Q$21,0)</f>
        <v>1</v>
      </c>
      <c r="S17" s="56"/>
      <c r="T17" s="56"/>
      <c r="U17" s="61">
        <f>J17+M17+P17</f>
        <v>383</v>
      </c>
      <c r="V17" s="53">
        <f>ROUND(U17/1.8/3,5)</f>
        <v>70.92593</v>
      </c>
      <c r="W17" s="64"/>
      <c r="Y17" s="65"/>
    </row>
    <row r="18" spans="1:25" s="59" customFormat="1" ht="34.9" customHeight="1">
      <c r="A18" s="102">
        <f>RANK(V18,$V$17:$V$21,0)</f>
        <v>2</v>
      </c>
      <c r="B18" s="73">
        <v>2006</v>
      </c>
      <c r="C18" s="55" t="s">
        <v>202</v>
      </c>
      <c r="D18" s="77" t="s">
        <v>261</v>
      </c>
      <c r="E18" s="73" t="s">
        <v>28</v>
      </c>
      <c r="F18" s="157" t="s">
        <v>245</v>
      </c>
      <c r="G18" s="77" t="s">
        <v>243</v>
      </c>
      <c r="H18" s="72" t="s">
        <v>244</v>
      </c>
      <c r="I18" s="74" t="s">
        <v>201</v>
      </c>
      <c r="J18" s="61">
        <v>118</v>
      </c>
      <c r="K18" s="52">
        <f>ROUND(J18/1.8,5)</f>
        <v>65.55556</v>
      </c>
      <c r="L18" s="67">
        <f>RANK(K18,K$17:K$21,0)</f>
        <v>2</v>
      </c>
      <c r="M18" s="61">
        <v>124</v>
      </c>
      <c r="N18" s="52">
        <f>ROUND(M18/1.8,5)</f>
        <v>68.88889</v>
      </c>
      <c r="O18" s="67">
        <f>RANK(N18,N$17:N$21,0)</f>
        <v>2</v>
      </c>
      <c r="P18" s="61">
        <v>121.5</v>
      </c>
      <c r="Q18" s="52">
        <f>ROUND(P18/1.8,5)</f>
        <v>67.5</v>
      </c>
      <c r="R18" s="67">
        <f>RANK(Q18,Q$17:Q$21,0)</f>
        <v>2</v>
      </c>
      <c r="S18" s="56"/>
      <c r="T18" s="56"/>
      <c r="U18" s="61">
        <f>J18+M18+P18</f>
        <v>363.5</v>
      </c>
      <c r="V18" s="53">
        <f>ROUND(U18/1.8/3,5)</f>
        <v>67.31481</v>
      </c>
      <c r="W18" s="64"/>
      <c r="Y18" s="65"/>
    </row>
    <row r="19" spans="1:25" s="59" customFormat="1" ht="34.9" customHeight="1">
      <c r="A19" s="102">
        <f>RANK(V19,$V$17:$V$21,0)</f>
        <v>3</v>
      </c>
      <c r="B19" s="73">
        <v>1997</v>
      </c>
      <c r="C19" s="154" t="s">
        <v>204</v>
      </c>
      <c r="D19" s="77" t="s">
        <v>205</v>
      </c>
      <c r="E19" s="73" t="s">
        <v>28</v>
      </c>
      <c r="F19" s="40" t="s">
        <v>226</v>
      </c>
      <c r="G19" s="77" t="s">
        <v>31</v>
      </c>
      <c r="H19" s="72" t="s">
        <v>206</v>
      </c>
      <c r="I19" s="74" t="s">
        <v>29</v>
      </c>
      <c r="J19" s="61">
        <v>109.5</v>
      </c>
      <c r="K19" s="52">
        <f>ROUND(J19/1.8,5)</f>
        <v>60.83333</v>
      </c>
      <c r="L19" s="67">
        <f>RANK(K19,K$17:K$21,0)</f>
        <v>3</v>
      </c>
      <c r="M19" s="61">
        <v>117.5</v>
      </c>
      <c r="N19" s="52">
        <f>ROUND(M19/1.8,5)</f>
        <v>65.27778</v>
      </c>
      <c r="O19" s="67">
        <f>RANK(N19,N$17:N$21,0)</f>
        <v>4</v>
      </c>
      <c r="P19" s="61">
        <v>116</v>
      </c>
      <c r="Q19" s="52">
        <f>ROUND(P19/1.8,5)</f>
        <v>64.44444</v>
      </c>
      <c r="R19" s="67">
        <f>RANK(Q19,Q$17:Q$21,0)</f>
        <v>4</v>
      </c>
      <c r="S19" s="56"/>
      <c r="T19" s="56"/>
      <c r="U19" s="61">
        <f>J19+M19+P19</f>
        <v>343</v>
      </c>
      <c r="V19" s="53">
        <f>ROUND(U19/1.8/3,5)</f>
        <v>63.51852</v>
      </c>
      <c r="W19" s="64"/>
      <c r="Y19" s="75"/>
    </row>
    <row r="20" spans="1:25" s="59" customFormat="1" ht="34.9" customHeight="1">
      <c r="A20" s="102">
        <f>RANK(V20,$V$17:$V$21,0)</f>
        <v>4</v>
      </c>
      <c r="B20" s="73">
        <v>2005</v>
      </c>
      <c r="C20" s="55" t="s">
        <v>168</v>
      </c>
      <c r="D20" s="77" t="s">
        <v>261</v>
      </c>
      <c r="E20" s="73" t="s">
        <v>28</v>
      </c>
      <c r="F20" s="39" t="s">
        <v>133</v>
      </c>
      <c r="G20" s="77" t="s">
        <v>134</v>
      </c>
      <c r="H20" s="72" t="s">
        <v>135</v>
      </c>
      <c r="I20" s="74" t="s">
        <v>34</v>
      </c>
      <c r="J20" s="61">
        <v>108</v>
      </c>
      <c r="K20" s="52">
        <f>ROUND(J20/1.8,5)</f>
        <v>60</v>
      </c>
      <c r="L20" s="67">
        <f>RANK(K20,K$17:K$21,0)</f>
        <v>4</v>
      </c>
      <c r="M20" s="61">
        <v>118.5</v>
      </c>
      <c r="N20" s="52">
        <f>ROUND(M20/1.8,5)</f>
        <v>65.83333</v>
      </c>
      <c r="O20" s="67">
        <f>RANK(N20,N$17:N$21,0)</f>
        <v>3</v>
      </c>
      <c r="P20" s="61">
        <v>110.5</v>
      </c>
      <c r="Q20" s="52">
        <f>ROUND(P20/1.8,5)</f>
        <v>61.38889</v>
      </c>
      <c r="R20" s="67">
        <f>RANK(Q20,Q$17:Q$21,0)</f>
        <v>5</v>
      </c>
      <c r="S20" s="56"/>
      <c r="T20" s="56"/>
      <c r="U20" s="61">
        <f>J20+M20+P20</f>
        <v>337</v>
      </c>
      <c r="V20" s="53">
        <f>ROUND(U20/1.8/3,5)</f>
        <v>62.40741</v>
      </c>
      <c r="W20" s="64"/>
      <c r="Y20" s="75"/>
    </row>
    <row r="21" spans="1:25" s="59" customFormat="1" ht="34.9" customHeight="1">
      <c r="A21" s="102">
        <f>RANK(V21,$V$17:$V$21,0)</f>
        <v>5</v>
      </c>
      <c r="B21" s="73">
        <v>2008</v>
      </c>
      <c r="C21" s="54" t="s">
        <v>194</v>
      </c>
      <c r="D21" s="77" t="s">
        <v>261</v>
      </c>
      <c r="E21" s="73" t="s">
        <v>28</v>
      </c>
      <c r="F21" s="46" t="s">
        <v>126</v>
      </c>
      <c r="G21" s="135" t="s">
        <v>127</v>
      </c>
      <c r="H21" s="136" t="s">
        <v>128</v>
      </c>
      <c r="I21" s="74" t="s">
        <v>29</v>
      </c>
      <c r="J21" s="61">
        <v>95.5</v>
      </c>
      <c r="K21" s="52">
        <f>ROUND(J21/1.8,5)</f>
        <v>53.05556</v>
      </c>
      <c r="L21" s="67">
        <f>RANK(K21,K$17:K$21,0)</f>
        <v>5</v>
      </c>
      <c r="M21" s="61">
        <v>116.5</v>
      </c>
      <c r="N21" s="52">
        <f>ROUND(M21/1.8,5)</f>
        <v>64.72222</v>
      </c>
      <c r="O21" s="67">
        <f>RANK(N21,N$17:N$21,0)</f>
        <v>5</v>
      </c>
      <c r="P21" s="61">
        <v>117.5</v>
      </c>
      <c r="Q21" s="52">
        <f>ROUND(P21/1.8,5)</f>
        <v>65.27778</v>
      </c>
      <c r="R21" s="67">
        <f>RANK(Q21,Q$17:Q$21,0)</f>
        <v>3</v>
      </c>
      <c r="S21" s="56">
        <v>2</v>
      </c>
      <c r="T21" s="56"/>
      <c r="U21" s="61">
        <f>J21+M21+P21</f>
        <v>329.5</v>
      </c>
      <c r="V21" s="53">
        <f>ROUND(U21/1.8/3,5)</f>
        <v>61.01852</v>
      </c>
      <c r="W21" s="64"/>
      <c r="Y21" s="75"/>
    </row>
    <row r="22" spans="1:22" ht="30" customHeight="1">
      <c r="A22" s="105"/>
      <c r="B22" s="106"/>
      <c r="C22" s="114"/>
      <c r="D22" s="107"/>
      <c r="E22" s="106"/>
      <c r="F22" s="115"/>
      <c r="G22" s="107"/>
      <c r="H22" s="108"/>
      <c r="I22" s="109"/>
      <c r="J22" s="110"/>
      <c r="K22" s="111"/>
      <c r="L22" s="112"/>
      <c r="M22" s="110"/>
      <c r="N22" s="111"/>
      <c r="O22" s="112"/>
      <c r="P22" s="110"/>
      <c r="Q22" s="111"/>
      <c r="R22" s="112"/>
      <c r="S22" s="97"/>
      <c r="T22" s="97"/>
      <c r="U22" s="110"/>
      <c r="V22" s="113"/>
    </row>
    <row r="23" spans="3:12" ht="30" customHeight="1">
      <c r="C23" s="14" t="s">
        <v>2</v>
      </c>
      <c r="D23" s="14"/>
      <c r="E23" s="48"/>
      <c r="F23" s="50"/>
      <c r="G23" s="50"/>
      <c r="H23" s="92"/>
      <c r="I23" s="48" t="s">
        <v>249</v>
      </c>
      <c r="J23" s="10"/>
      <c r="K23" s="4"/>
      <c r="L23" s="9"/>
    </row>
    <row r="24" spans="3:12" ht="30" customHeight="1">
      <c r="C24" s="17" t="s">
        <v>3</v>
      </c>
      <c r="D24" s="17"/>
      <c r="E24" s="93"/>
      <c r="F24" s="49"/>
      <c r="G24" s="49"/>
      <c r="H24" s="94"/>
      <c r="I24" s="49" t="s">
        <v>250</v>
      </c>
      <c r="J24" s="6"/>
      <c r="K24" s="4"/>
      <c r="L24" s="16"/>
    </row>
    <row r="25" ht="32.25" customHeight="1"/>
    <row r="26" ht="32.25" customHeight="1"/>
    <row r="33" spans="3:11" ht="15">
      <c r="C33" s="14"/>
      <c r="I33" s="50"/>
      <c r="J33" s="10"/>
      <c r="K33" s="4"/>
    </row>
    <row r="34" spans="3:11" ht="15">
      <c r="C34" s="17"/>
      <c r="I34" s="49"/>
      <c r="J34" s="6"/>
      <c r="K34" s="4"/>
    </row>
    <row r="39" ht="32.25" customHeight="1"/>
    <row r="40" ht="29.25" customHeight="1"/>
  </sheetData>
  <mergeCells count="27">
    <mergeCell ref="A16:V16"/>
    <mergeCell ref="A11:V11"/>
    <mergeCell ref="I9:I10"/>
    <mergeCell ref="J9:L9"/>
    <mergeCell ref="M9:O9"/>
    <mergeCell ref="P9:R9"/>
    <mergeCell ref="S9:S10"/>
    <mergeCell ref="T9:T10"/>
    <mergeCell ref="A6:W6"/>
    <mergeCell ref="A1:W1"/>
    <mergeCell ref="A2:W2"/>
    <mergeCell ref="A3:W3"/>
    <mergeCell ref="A4:W4"/>
    <mergeCell ref="A5:W5"/>
    <mergeCell ref="A7:W7"/>
    <mergeCell ref="Q8:W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V9:V10"/>
    <mergeCell ref="W9:W1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="80" zoomScaleSheetLayoutView="80" workbookViewId="0" topLeftCell="A1">
      <selection activeCell="O9" sqref="O9"/>
    </sheetView>
  </sheetViews>
  <sheetFormatPr defaultColWidth="9.140625" defaultRowHeight="12.75"/>
  <cols>
    <col min="1" max="1" width="4.7109375" style="192" customWidth="1"/>
    <col min="2" max="2" width="6.7109375" style="192" hidden="1" customWidth="1"/>
    <col min="3" max="3" width="32.7109375" style="215" customWidth="1"/>
    <col min="4" max="4" width="8.7109375" style="216" hidden="1" customWidth="1"/>
    <col min="5" max="5" width="6.7109375" style="216" hidden="1" customWidth="1"/>
    <col min="6" max="6" width="52.7109375" style="215" customWidth="1"/>
    <col min="7" max="7" width="8.7109375" style="161" hidden="1" customWidth="1"/>
    <col min="8" max="8" width="19.7109375" style="161" hidden="1" customWidth="1"/>
    <col min="9" max="9" width="28.7109375" style="161" customWidth="1"/>
    <col min="10" max="10" width="9.7109375" style="187" customWidth="1"/>
    <col min="11" max="11" width="4.57421875" style="187" customWidth="1"/>
    <col min="12" max="12" width="9.7109375" style="193" customWidth="1"/>
    <col min="13" max="252" width="9.140625" style="161" customWidth="1"/>
    <col min="253" max="253" width="4.7109375" style="161" customWidth="1"/>
    <col min="254" max="254" width="24.7109375" style="161" customWidth="1"/>
    <col min="255" max="255" width="9.140625" style="161" hidden="1" customWidth="1"/>
    <col min="256" max="256" width="6.7109375" style="161" customWidth="1"/>
    <col min="257" max="257" width="36.7109375" style="161" customWidth="1"/>
    <col min="258" max="259" width="9.140625" style="161" hidden="1" customWidth="1"/>
    <col min="260" max="260" width="22.7109375" style="161" customWidth="1"/>
    <col min="261" max="265" width="13.7109375" style="161" customWidth="1"/>
    <col min="266" max="266" width="4.7109375" style="161" customWidth="1"/>
    <col min="267" max="268" width="9.7109375" style="161" customWidth="1"/>
    <col min="269" max="508" width="9.140625" style="161" customWidth="1"/>
    <col min="509" max="509" width="4.7109375" style="161" customWidth="1"/>
    <col min="510" max="510" width="24.7109375" style="161" customWidth="1"/>
    <col min="511" max="511" width="9.140625" style="161" hidden="1" customWidth="1"/>
    <col min="512" max="512" width="6.7109375" style="161" customWidth="1"/>
    <col min="513" max="513" width="36.7109375" style="161" customWidth="1"/>
    <col min="514" max="515" width="9.140625" style="161" hidden="1" customWidth="1"/>
    <col min="516" max="516" width="22.7109375" style="161" customWidth="1"/>
    <col min="517" max="521" width="13.7109375" style="161" customWidth="1"/>
    <col min="522" max="522" width="4.7109375" style="161" customWidth="1"/>
    <col min="523" max="524" width="9.7109375" style="161" customWidth="1"/>
    <col min="525" max="764" width="9.140625" style="161" customWidth="1"/>
    <col min="765" max="765" width="4.7109375" style="161" customWidth="1"/>
    <col min="766" max="766" width="24.7109375" style="161" customWidth="1"/>
    <col min="767" max="767" width="9.140625" style="161" hidden="1" customWidth="1"/>
    <col min="768" max="768" width="6.7109375" style="161" customWidth="1"/>
    <col min="769" max="769" width="36.7109375" style="161" customWidth="1"/>
    <col min="770" max="771" width="9.140625" style="161" hidden="1" customWidth="1"/>
    <col min="772" max="772" width="22.7109375" style="161" customWidth="1"/>
    <col min="773" max="777" width="13.7109375" style="161" customWidth="1"/>
    <col min="778" max="778" width="4.7109375" style="161" customWidth="1"/>
    <col min="779" max="780" width="9.7109375" style="161" customWidth="1"/>
    <col min="781" max="1020" width="9.140625" style="161" customWidth="1"/>
    <col min="1021" max="1021" width="4.7109375" style="161" customWidth="1"/>
    <col min="1022" max="1022" width="24.7109375" style="161" customWidth="1"/>
    <col min="1023" max="1023" width="9.140625" style="161" hidden="1" customWidth="1"/>
    <col min="1024" max="1024" width="6.7109375" style="161" customWidth="1"/>
    <col min="1025" max="1025" width="36.7109375" style="161" customWidth="1"/>
    <col min="1026" max="1027" width="9.140625" style="161" hidden="1" customWidth="1"/>
    <col min="1028" max="1028" width="22.7109375" style="161" customWidth="1"/>
    <col min="1029" max="1033" width="13.7109375" style="161" customWidth="1"/>
    <col min="1034" max="1034" width="4.7109375" style="161" customWidth="1"/>
    <col min="1035" max="1036" width="9.7109375" style="161" customWidth="1"/>
    <col min="1037" max="1276" width="9.140625" style="161" customWidth="1"/>
    <col min="1277" max="1277" width="4.7109375" style="161" customWidth="1"/>
    <col min="1278" max="1278" width="24.7109375" style="161" customWidth="1"/>
    <col min="1279" max="1279" width="9.140625" style="161" hidden="1" customWidth="1"/>
    <col min="1280" max="1280" width="6.7109375" style="161" customWidth="1"/>
    <col min="1281" max="1281" width="36.7109375" style="161" customWidth="1"/>
    <col min="1282" max="1283" width="9.140625" style="161" hidden="1" customWidth="1"/>
    <col min="1284" max="1284" width="22.7109375" style="161" customWidth="1"/>
    <col min="1285" max="1289" width="13.7109375" style="161" customWidth="1"/>
    <col min="1290" max="1290" width="4.7109375" style="161" customWidth="1"/>
    <col min="1291" max="1292" width="9.7109375" style="161" customWidth="1"/>
    <col min="1293" max="1532" width="9.140625" style="161" customWidth="1"/>
    <col min="1533" max="1533" width="4.7109375" style="161" customWidth="1"/>
    <col min="1534" max="1534" width="24.7109375" style="161" customWidth="1"/>
    <col min="1535" max="1535" width="9.140625" style="161" hidden="1" customWidth="1"/>
    <col min="1536" max="1536" width="6.7109375" style="161" customWidth="1"/>
    <col min="1537" max="1537" width="36.7109375" style="161" customWidth="1"/>
    <col min="1538" max="1539" width="9.140625" style="161" hidden="1" customWidth="1"/>
    <col min="1540" max="1540" width="22.7109375" style="161" customWidth="1"/>
    <col min="1541" max="1545" width="13.7109375" style="161" customWidth="1"/>
    <col min="1546" max="1546" width="4.7109375" style="161" customWidth="1"/>
    <col min="1547" max="1548" width="9.7109375" style="161" customWidth="1"/>
    <col min="1549" max="1788" width="9.140625" style="161" customWidth="1"/>
    <col min="1789" max="1789" width="4.7109375" style="161" customWidth="1"/>
    <col min="1790" max="1790" width="24.7109375" style="161" customWidth="1"/>
    <col min="1791" max="1791" width="9.140625" style="161" hidden="1" customWidth="1"/>
    <col min="1792" max="1792" width="6.7109375" style="161" customWidth="1"/>
    <col min="1793" max="1793" width="36.7109375" style="161" customWidth="1"/>
    <col min="1794" max="1795" width="9.140625" style="161" hidden="1" customWidth="1"/>
    <col min="1796" max="1796" width="22.7109375" style="161" customWidth="1"/>
    <col min="1797" max="1801" width="13.7109375" style="161" customWidth="1"/>
    <col min="1802" max="1802" width="4.7109375" style="161" customWidth="1"/>
    <col min="1803" max="1804" width="9.7109375" style="161" customWidth="1"/>
    <col min="1805" max="2044" width="9.140625" style="161" customWidth="1"/>
    <col min="2045" max="2045" width="4.7109375" style="161" customWidth="1"/>
    <col min="2046" max="2046" width="24.7109375" style="161" customWidth="1"/>
    <col min="2047" max="2047" width="9.140625" style="161" hidden="1" customWidth="1"/>
    <col min="2048" max="2048" width="6.7109375" style="161" customWidth="1"/>
    <col min="2049" max="2049" width="36.7109375" style="161" customWidth="1"/>
    <col min="2050" max="2051" width="9.140625" style="161" hidden="1" customWidth="1"/>
    <col min="2052" max="2052" width="22.7109375" style="161" customWidth="1"/>
    <col min="2053" max="2057" width="13.7109375" style="161" customWidth="1"/>
    <col min="2058" max="2058" width="4.7109375" style="161" customWidth="1"/>
    <col min="2059" max="2060" width="9.7109375" style="161" customWidth="1"/>
    <col min="2061" max="2300" width="9.140625" style="161" customWidth="1"/>
    <col min="2301" max="2301" width="4.7109375" style="161" customWidth="1"/>
    <col min="2302" max="2302" width="24.7109375" style="161" customWidth="1"/>
    <col min="2303" max="2303" width="9.140625" style="161" hidden="1" customWidth="1"/>
    <col min="2304" max="2304" width="6.7109375" style="161" customWidth="1"/>
    <col min="2305" max="2305" width="36.7109375" style="161" customWidth="1"/>
    <col min="2306" max="2307" width="9.140625" style="161" hidden="1" customWidth="1"/>
    <col min="2308" max="2308" width="22.7109375" style="161" customWidth="1"/>
    <col min="2309" max="2313" width="13.7109375" style="161" customWidth="1"/>
    <col min="2314" max="2314" width="4.7109375" style="161" customWidth="1"/>
    <col min="2315" max="2316" width="9.7109375" style="161" customWidth="1"/>
    <col min="2317" max="2556" width="9.140625" style="161" customWidth="1"/>
    <col min="2557" max="2557" width="4.7109375" style="161" customWidth="1"/>
    <col min="2558" max="2558" width="24.7109375" style="161" customWidth="1"/>
    <col min="2559" max="2559" width="9.140625" style="161" hidden="1" customWidth="1"/>
    <col min="2560" max="2560" width="6.7109375" style="161" customWidth="1"/>
    <col min="2561" max="2561" width="36.7109375" style="161" customWidth="1"/>
    <col min="2562" max="2563" width="9.140625" style="161" hidden="1" customWidth="1"/>
    <col min="2564" max="2564" width="22.7109375" style="161" customWidth="1"/>
    <col min="2565" max="2569" width="13.7109375" style="161" customWidth="1"/>
    <col min="2570" max="2570" width="4.7109375" style="161" customWidth="1"/>
    <col min="2571" max="2572" width="9.7109375" style="161" customWidth="1"/>
    <col min="2573" max="2812" width="9.140625" style="161" customWidth="1"/>
    <col min="2813" max="2813" width="4.7109375" style="161" customWidth="1"/>
    <col min="2814" max="2814" width="24.7109375" style="161" customWidth="1"/>
    <col min="2815" max="2815" width="9.140625" style="161" hidden="1" customWidth="1"/>
    <col min="2816" max="2816" width="6.7109375" style="161" customWidth="1"/>
    <col min="2817" max="2817" width="36.7109375" style="161" customWidth="1"/>
    <col min="2818" max="2819" width="9.140625" style="161" hidden="1" customWidth="1"/>
    <col min="2820" max="2820" width="22.7109375" style="161" customWidth="1"/>
    <col min="2821" max="2825" width="13.7109375" style="161" customWidth="1"/>
    <col min="2826" max="2826" width="4.7109375" style="161" customWidth="1"/>
    <col min="2827" max="2828" width="9.7109375" style="161" customWidth="1"/>
    <col min="2829" max="3068" width="9.140625" style="161" customWidth="1"/>
    <col min="3069" max="3069" width="4.7109375" style="161" customWidth="1"/>
    <col min="3070" max="3070" width="24.7109375" style="161" customWidth="1"/>
    <col min="3071" max="3071" width="9.140625" style="161" hidden="1" customWidth="1"/>
    <col min="3072" max="3072" width="6.7109375" style="161" customWidth="1"/>
    <col min="3073" max="3073" width="36.7109375" style="161" customWidth="1"/>
    <col min="3074" max="3075" width="9.140625" style="161" hidden="1" customWidth="1"/>
    <col min="3076" max="3076" width="22.7109375" style="161" customWidth="1"/>
    <col min="3077" max="3081" width="13.7109375" style="161" customWidth="1"/>
    <col min="3082" max="3082" width="4.7109375" style="161" customWidth="1"/>
    <col min="3083" max="3084" width="9.7109375" style="161" customWidth="1"/>
    <col min="3085" max="3324" width="9.140625" style="161" customWidth="1"/>
    <col min="3325" max="3325" width="4.7109375" style="161" customWidth="1"/>
    <col min="3326" max="3326" width="24.7109375" style="161" customWidth="1"/>
    <col min="3327" max="3327" width="9.140625" style="161" hidden="1" customWidth="1"/>
    <col min="3328" max="3328" width="6.7109375" style="161" customWidth="1"/>
    <col min="3329" max="3329" width="36.7109375" style="161" customWidth="1"/>
    <col min="3330" max="3331" width="9.140625" style="161" hidden="1" customWidth="1"/>
    <col min="3332" max="3332" width="22.7109375" style="161" customWidth="1"/>
    <col min="3333" max="3337" width="13.7109375" style="161" customWidth="1"/>
    <col min="3338" max="3338" width="4.7109375" style="161" customWidth="1"/>
    <col min="3339" max="3340" width="9.7109375" style="161" customWidth="1"/>
    <col min="3341" max="3580" width="9.140625" style="161" customWidth="1"/>
    <col min="3581" max="3581" width="4.7109375" style="161" customWidth="1"/>
    <col min="3582" max="3582" width="24.7109375" style="161" customWidth="1"/>
    <col min="3583" max="3583" width="9.140625" style="161" hidden="1" customWidth="1"/>
    <col min="3584" max="3584" width="6.7109375" style="161" customWidth="1"/>
    <col min="3585" max="3585" width="36.7109375" style="161" customWidth="1"/>
    <col min="3586" max="3587" width="9.140625" style="161" hidden="1" customWidth="1"/>
    <col min="3588" max="3588" width="22.7109375" style="161" customWidth="1"/>
    <col min="3589" max="3593" width="13.7109375" style="161" customWidth="1"/>
    <col min="3594" max="3594" width="4.7109375" style="161" customWidth="1"/>
    <col min="3595" max="3596" width="9.7109375" style="161" customWidth="1"/>
    <col min="3597" max="3836" width="9.140625" style="161" customWidth="1"/>
    <col min="3837" max="3837" width="4.7109375" style="161" customWidth="1"/>
    <col min="3838" max="3838" width="24.7109375" style="161" customWidth="1"/>
    <col min="3839" max="3839" width="9.140625" style="161" hidden="1" customWidth="1"/>
    <col min="3840" max="3840" width="6.7109375" style="161" customWidth="1"/>
    <col min="3841" max="3841" width="36.7109375" style="161" customWidth="1"/>
    <col min="3842" max="3843" width="9.140625" style="161" hidden="1" customWidth="1"/>
    <col min="3844" max="3844" width="22.7109375" style="161" customWidth="1"/>
    <col min="3845" max="3849" width="13.7109375" style="161" customWidth="1"/>
    <col min="3850" max="3850" width="4.7109375" style="161" customWidth="1"/>
    <col min="3851" max="3852" width="9.7109375" style="161" customWidth="1"/>
    <col min="3853" max="4092" width="9.140625" style="161" customWidth="1"/>
    <col min="4093" max="4093" width="4.7109375" style="161" customWidth="1"/>
    <col min="4094" max="4094" width="24.7109375" style="161" customWidth="1"/>
    <col min="4095" max="4095" width="9.140625" style="161" hidden="1" customWidth="1"/>
    <col min="4096" max="4096" width="6.7109375" style="161" customWidth="1"/>
    <col min="4097" max="4097" width="36.7109375" style="161" customWidth="1"/>
    <col min="4098" max="4099" width="9.140625" style="161" hidden="1" customWidth="1"/>
    <col min="4100" max="4100" width="22.7109375" style="161" customWidth="1"/>
    <col min="4101" max="4105" width="13.7109375" style="161" customWidth="1"/>
    <col min="4106" max="4106" width="4.7109375" style="161" customWidth="1"/>
    <col min="4107" max="4108" width="9.7109375" style="161" customWidth="1"/>
    <col min="4109" max="4348" width="9.140625" style="161" customWidth="1"/>
    <col min="4349" max="4349" width="4.7109375" style="161" customWidth="1"/>
    <col min="4350" max="4350" width="24.7109375" style="161" customWidth="1"/>
    <col min="4351" max="4351" width="9.140625" style="161" hidden="1" customWidth="1"/>
    <col min="4352" max="4352" width="6.7109375" style="161" customWidth="1"/>
    <col min="4353" max="4353" width="36.7109375" style="161" customWidth="1"/>
    <col min="4354" max="4355" width="9.140625" style="161" hidden="1" customWidth="1"/>
    <col min="4356" max="4356" width="22.7109375" style="161" customWidth="1"/>
    <col min="4357" max="4361" width="13.7109375" style="161" customWidth="1"/>
    <col min="4362" max="4362" width="4.7109375" style="161" customWidth="1"/>
    <col min="4363" max="4364" width="9.7109375" style="161" customWidth="1"/>
    <col min="4365" max="4604" width="9.140625" style="161" customWidth="1"/>
    <col min="4605" max="4605" width="4.7109375" style="161" customWidth="1"/>
    <col min="4606" max="4606" width="24.7109375" style="161" customWidth="1"/>
    <col min="4607" max="4607" width="9.140625" style="161" hidden="1" customWidth="1"/>
    <col min="4608" max="4608" width="6.7109375" style="161" customWidth="1"/>
    <col min="4609" max="4609" width="36.7109375" style="161" customWidth="1"/>
    <col min="4610" max="4611" width="9.140625" style="161" hidden="1" customWidth="1"/>
    <col min="4612" max="4612" width="22.7109375" style="161" customWidth="1"/>
    <col min="4613" max="4617" width="13.7109375" style="161" customWidth="1"/>
    <col min="4618" max="4618" width="4.7109375" style="161" customWidth="1"/>
    <col min="4619" max="4620" width="9.7109375" style="161" customWidth="1"/>
    <col min="4621" max="4860" width="9.140625" style="161" customWidth="1"/>
    <col min="4861" max="4861" width="4.7109375" style="161" customWidth="1"/>
    <col min="4862" max="4862" width="24.7109375" style="161" customWidth="1"/>
    <col min="4863" max="4863" width="9.140625" style="161" hidden="1" customWidth="1"/>
    <col min="4864" max="4864" width="6.7109375" style="161" customWidth="1"/>
    <col min="4865" max="4865" width="36.7109375" style="161" customWidth="1"/>
    <col min="4866" max="4867" width="9.140625" style="161" hidden="1" customWidth="1"/>
    <col min="4868" max="4868" width="22.7109375" style="161" customWidth="1"/>
    <col min="4869" max="4873" width="13.7109375" style="161" customWidth="1"/>
    <col min="4874" max="4874" width="4.7109375" style="161" customWidth="1"/>
    <col min="4875" max="4876" width="9.7109375" style="161" customWidth="1"/>
    <col min="4877" max="5116" width="9.140625" style="161" customWidth="1"/>
    <col min="5117" max="5117" width="4.7109375" style="161" customWidth="1"/>
    <col min="5118" max="5118" width="24.7109375" style="161" customWidth="1"/>
    <col min="5119" max="5119" width="9.140625" style="161" hidden="1" customWidth="1"/>
    <col min="5120" max="5120" width="6.7109375" style="161" customWidth="1"/>
    <col min="5121" max="5121" width="36.7109375" style="161" customWidth="1"/>
    <col min="5122" max="5123" width="9.140625" style="161" hidden="1" customWidth="1"/>
    <col min="5124" max="5124" width="22.7109375" style="161" customWidth="1"/>
    <col min="5125" max="5129" width="13.7109375" style="161" customWidth="1"/>
    <col min="5130" max="5130" width="4.7109375" style="161" customWidth="1"/>
    <col min="5131" max="5132" width="9.7109375" style="161" customWidth="1"/>
    <col min="5133" max="5372" width="9.140625" style="161" customWidth="1"/>
    <col min="5373" max="5373" width="4.7109375" style="161" customWidth="1"/>
    <col min="5374" max="5374" width="24.7109375" style="161" customWidth="1"/>
    <col min="5375" max="5375" width="9.140625" style="161" hidden="1" customWidth="1"/>
    <col min="5376" max="5376" width="6.7109375" style="161" customWidth="1"/>
    <col min="5377" max="5377" width="36.7109375" style="161" customWidth="1"/>
    <col min="5378" max="5379" width="9.140625" style="161" hidden="1" customWidth="1"/>
    <col min="5380" max="5380" width="22.7109375" style="161" customWidth="1"/>
    <col min="5381" max="5385" width="13.7109375" style="161" customWidth="1"/>
    <col min="5386" max="5386" width="4.7109375" style="161" customWidth="1"/>
    <col min="5387" max="5388" width="9.7109375" style="161" customWidth="1"/>
    <col min="5389" max="5628" width="9.140625" style="161" customWidth="1"/>
    <col min="5629" max="5629" width="4.7109375" style="161" customWidth="1"/>
    <col min="5630" max="5630" width="24.7109375" style="161" customWidth="1"/>
    <col min="5631" max="5631" width="9.140625" style="161" hidden="1" customWidth="1"/>
    <col min="5632" max="5632" width="6.7109375" style="161" customWidth="1"/>
    <col min="5633" max="5633" width="36.7109375" style="161" customWidth="1"/>
    <col min="5634" max="5635" width="9.140625" style="161" hidden="1" customWidth="1"/>
    <col min="5636" max="5636" width="22.7109375" style="161" customWidth="1"/>
    <col min="5637" max="5641" width="13.7109375" style="161" customWidth="1"/>
    <col min="5642" max="5642" width="4.7109375" style="161" customWidth="1"/>
    <col min="5643" max="5644" width="9.7109375" style="161" customWidth="1"/>
    <col min="5645" max="5884" width="9.140625" style="161" customWidth="1"/>
    <col min="5885" max="5885" width="4.7109375" style="161" customWidth="1"/>
    <col min="5886" max="5886" width="24.7109375" style="161" customWidth="1"/>
    <col min="5887" max="5887" width="9.140625" style="161" hidden="1" customWidth="1"/>
    <col min="5888" max="5888" width="6.7109375" style="161" customWidth="1"/>
    <col min="5889" max="5889" width="36.7109375" style="161" customWidth="1"/>
    <col min="5890" max="5891" width="9.140625" style="161" hidden="1" customWidth="1"/>
    <col min="5892" max="5892" width="22.7109375" style="161" customWidth="1"/>
    <col min="5893" max="5897" width="13.7109375" style="161" customWidth="1"/>
    <col min="5898" max="5898" width="4.7109375" style="161" customWidth="1"/>
    <col min="5899" max="5900" width="9.7109375" style="161" customWidth="1"/>
    <col min="5901" max="6140" width="9.140625" style="161" customWidth="1"/>
    <col min="6141" max="6141" width="4.7109375" style="161" customWidth="1"/>
    <col min="6142" max="6142" width="24.7109375" style="161" customWidth="1"/>
    <col min="6143" max="6143" width="9.140625" style="161" hidden="1" customWidth="1"/>
    <col min="6144" max="6144" width="6.7109375" style="161" customWidth="1"/>
    <col min="6145" max="6145" width="36.7109375" style="161" customWidth="1"/>
    <col min="6146" max="6147" width="9.140625" style="161" hidden="1" customWidth="1"/>
    <col min="6148" max="6148" width="22.7109375" style="161" customWidth="1"/>
    <col min="6149" max="6153" width="13.7109375" style="161" customWidth="1"/>
    <col min="6154" max="6154" width="4.7109375" style="161" customWidth="1"/>
    <col min="6155" max="6156" width="9.7109375" style="161" customWidth="1"/>
    <col min="6157" max="6396" width="9.140625" style="161" customWidth="1"/>
    <col min="6397" max="6397" width="4.7109375" style="161" customWidth="1"/>
    <col min="6398" max="6398" width="24.7109375" style="161" customWidth="1"/>
    <col min="6399" max="6399" width="9.140625" style="161" hidden="1" customWidth="1"/>
    <col min="6400" max="6400" width="6.7109375" style="161" customWidth="1"/>
    <col min="6401" max="6401" width="36.7109375" style="161" customWidth="1"/>
    <col min="6402" max="6403" width="9.140625" style="161" hidden="1" customWidth="1"/>
    <col min="6404" max="6404" width="22.7109375" style="161" customWidth="1"/>
    <col min="6405" max="6409" width="13.7109375" style="161" customWidth="1"/>
    <col min="6410" max="6410" width="4.7109375" style="161" customWidth="1"/>
    <col min="6411" max="6412" width="9.7109375" style="161" customWidth="1"/>
    <col min="6413" max="6652" width="9.140625" style="161" customWidth="1"/>
    <col min="6653" max="6653" width="4.7109375" style="161" customWidth="1"/>
    <col min="6654" max="6654" width="24.7109375" style="161" customWidth="1"/>
    <col min="6655" max="6655" width="9.140625" style="161" hidden="1" customWidth="1"/>
    <col min="6656" max="6656" width="6.7109375" style="161" customWidth="1"/>
    <col min="6657" max="6657" width="36.7109375" style="161" customWidth="1"/>
    <col min="6658" max="6659" width="9.140625" style="161" hidden="1" customWidth="1"/>
    <col min="6660" max="6660" width="22.7109375" style="161" customWidth="1"/>
    <col min="6661" max="6665" width="13.7109375" style="161" customWidth="1"/>
    <col min="6666" max="6666" width="4.7109375" style="161" customWidth="1"/>
    <col min="6667" max="6668" width="9.7109375" style="161" customWidth="1"/>
    <col min="6669" max="6908" width="9.140625" style="161" customWidth="1"/>
    <col min="6909" max="6909" width="4.7109375" style="161" customWidth="1"/>
    <col min="6910" max="6910" width="24.7109375" style="161" customWidth="1"/>
    <col min="6911" max="6911" width="9.140625" style="161" hidden="1" customWidth="1"/>
    <col min="6912" max="6912" width="6.7109375" style="161" customWidth="1"/>
    <col min="6913" max="6913" width="36.7109375" style="161" customWidth="1"/>
    <col min="6914" max="6915" width="9.140625" style="161" hidden="1" customWidth="1"/>
    <col min="6916" max="6916" width="22.7109375" style="161" customWidth="1"/>
    <col min="6917" max="6921" width="13.7109375" style="161" customWidth="1"/>
    <col min="6922" max="6922" width="4.7109375" style="161" customWidth="1"/>
    <col min="6923" max="6924" width="9.7109375" style="161" customWidth="1"/>
    <col min="6925" max="7164" width="9.140625" style="161" customWidth="1"/>
    <col min="7165" max="7165" width="4.7109375" style="161" customWidth="1"/>
    <col min="7166" max="7166" width="24.7109375" style="161" customWidth="1"/>
    <col min="7167" max="7167" width="9.140625" style="161" hidden="1" customWidth="1"/>
    <col min="7168" max="7168" width="6.7109375" style="161" customWidth="1"/>
    <col min="7169" max="7169" width="36.7109375" style="161" customWidth="1"/>
    <col min="7170" max="7171" width="9.140625" style="161" hidden="1" customWidth="1"/>
    <col min="7172" max="7172" width="22.7109375" style="161" customWidth="1"/>
    <col min="7173" max="7177" width="13.7109375" style="161" customWidth="1"/>
    <col min="7178" max="7178" width="4.7109375" style="161" customWidth="1"/>
    <col min="7179" max="7180" width="9.7109375" style="161" customWidth="1"/>
    <col min="7181" max="7420" width="9.140625" style="161" customWidth="1"/>
    <col min="7421" max="7421" width="4.7109375" style="161" customWidth="1"/>
    <col min="7422" max="7422" width="24.7109375" style="161" customWidth="1"/>
    <col min="7423" max="7423" width="9.140625" style="161" hidden="1" customWidth="1"/>
    <col min="7424" max="7424" width="6.7109375" style="161" customWidth="1"/>
    <col min="7425" max="7425" width="36.7109375" style="161" customWidth="1"/>
    <col min="7426" max="7427" width="9.140625" style="161" hidden="1" customWidth="1"/>
    <col min="7428" max="7428" width="22.7109375" style="161" customWidth="1"/>
    <col min="7429" max="7433" width="13.7109375" style="161" customWidth="1"/>
    <col min="7434" max="7434" width="4.7109375" style="161" customWidth="1"/>
    <col min="7435" max="7436" width="9.7109375" style="161" customWidth="1"/>
    <col min="7437" max="7676" width="9.140625" style="161" customWidth="1"/>
    <col min="7677" max="7677" width="4.7109375" style="161" customWidth="1"/>
    <col min="7678" max="7678" width="24.7109375" style="161" customWidth="1"/>
    <col min="7679" max="7679" width="9.140625" style="161" hidden="1" customWidth="1"/>
    <col min="7680" max="7680" width="6.7109375" style="161" customWidth="1"/>
    <col min="7681" max="7681" width="36.7109375" style="161" customWidth="1"/>
    <col min="7682" max="7683" width="9.140625" style="161" hidden="1" customWidth="1"/>
    <col min="7684" max="7684" width="22.7109375" style="161" customWidth="1"/>
    <col min="7685" max="7689" width="13.7109375" style="161" customWidth="1"/>
    <col min="7690" max="7690" width="4.7109375" style="161" customWidth="1"/>
    <col min="7691" max="7692" width="9.7109375" style="161" customWidth="1"/>
    <col min="7693" max="7932" width="9.140625" style="161" customWidth="1"/>
    <col min="7933" max="7933" width="4.7109375" style="161" customWidth="1"/>
    <col min="7934" max="7934" width="24.7109375" style="161" customWidth="1"/>
    <col min="7935" max="7935" width="9.140625" style="161" hidden="1" customWidth="1"/>
    <col min="7936" max="7936" width="6.7109375" style="161" customWidth="1"/>
    <col min="7937" max="7937" width="36.7109375" style="161" customWidth="1"/>
    <col min="7938" max="7939" width="9.140625" style="161" hidden="1" customWidth="1"/>
    <col min="7940" max="7940" width="22.7109375" style="161" customWidth="1"/>
    <col min="7941" max="7945" width="13.7109375" style="161" customWidth="1"/>
    <col min="7946" max="7946" width="4.7109375" style="161" customWidth="1"/>
    <col min="7947" max="7948" width="9.7109375" style="161" customWidth="1"/>
    <col min="7949" max="8188" width="9.140625" style="161" customWidth="1"/>
    <col min="8189" max="8189" width="4.7109375" style="161" customWidth="1"/>
    <col min="8190" max="8190" width="24.7109375" style="161" customWidth="1"/>
    <col min="8191" max="8191" width="9.140625" style="161" hidden="1" customWidth="1"/>
    <col min="8192" max="8192" width="6.7109375" style="161" customWidth="1"/>
    <col min="8193" max="8193" width="36.7109375" style="161" customWidth="1"/>
    <col min="8194" max="8195" width="9.140625" style="161" hidden="1" customWidth="1"/>
    <col min="8196" max="8196" width="22.7109375" style="161" customWidth="1"/>
    <col min="8197" max="8201" width="13.7109375" style="161" customWidth="1"/>
    <col min="8202" max="8202" width="4.7109375" style="161" customWidth="1"/>
    <col min="8203" max="8204" width="9.7109375" style="161" customWidth="1"/>
    <col min="8205" max="8444" width="9.140625" style="161" customWidth="1"/>
    <col min="8445" max="8445" width="4.7109375" style="161" customWidth="1"/>
    <col min="8446" max="8446" width="24.7109375" style="161" customWidth="1"/>
    <col min="8447" max="8447" width="9.140625" style="161" hidden="1" customWidth="1"/>
    <col min="8448" max="8448" width="6.7109375" style="161" customWidth="1"/>
    <col min="8449" max="8449" width="36.7109375" style="161" customWidth="1"/>
    <col min="8450" max="8451" width="9.140625" style="161" hidden="1" customWidth="1"/>
    <col min="8452" max="8452" width="22.7109375" style="161" customWidth="1"/>
    <col min="8453" max="8457" width="13.7109375" style="161" customWidth="1"/>
    <col min="8458" max="8458" width="4.7109375" style="161" customWidth="1"/>
    <col min="8459" max="8460" width="9.7109375" style="161" customWidth="1"/>
    <col min="8461" max="8700" width="9.140625" style="161" customWidth="1"/>
    <col min="8701" max="8701" width="4.7109375" style="161" customWidth="1"/>
    <col min="8702" max="8702" width="24.7109375" style="161" customWidth="1"/>
    <col min="8703" max="8703" width="9.140625" style="161" hidden="1" customWidth="1"/>
    <col min="8704" max="8704" width="6.7109375" style="161" customWidth="1"/>
    <col min="8705" max="8705" width="36.7109375" style="161" customWidth="1"/>
    <col min="8706" max="8707" width="9.140625" style="161" hidden="1" customWidth="1"/>
    <col min="8708" max="8708" width="22.7109375" style="161" customWidth="1"/>
    <col min="8709" max="8713" width="13.7109375" style="161" customWidth="1"/>
    <col min="8714" max="8714" width="4.7109375" style="161" customWidth="1"/>
    <col min="8715" max="8716" width="9.7109375" style="161" customWidth="1"/>
    <col min="8717" max="8956" width="9.140625" style="161" customWidth="1"/>
    <col min="8957" max="8957" width="4.7109375" style="161" customWidth="1"/>
    <col min="8958" max="8958" width="24.7109375" style="161" customWidth="1"/>
    <col min="8959" max="8959" width="9.140625" style="161" hidden="1" customWidth="1"/>
    <col min="8960" max="8960" width="6.7109375" style="161" customWidth="1"/>
    <col min="8961" max="8961" width="36.7109375" style="161" customWidth="1"/>
    <col min="8962" max="8963" width="9.140625" style="161" hidden="1" customWidth="1"/>
    <col min="8964" max="8964" width="22.7109375" style="161" customWidth="1"/>
    <col min="8965" max="8969" width="13.7109375" style="161" customWidth="1"/>
    <col min="8970" max="8970" width="4.7109375" style="161" customWidth="1"/>
    <col min="8971" max="8972" width="9.7109375" style="161" customWidth="1"/>
    <col min="8973" max="9212" width="9.140625" style="161" customWidth="1"/>
    <col min="9213" max="9213" width="4.7109375" style="161" customWidth="1"/>
    <col min="9214" max="9214" width="24.7109375" style="161" customWidth="1"/>
    <col min="9215" max="9215" width="9.140625" style="161" hidden="1" customWidth="1"/>
    <col min="9216" max="9216" width="6.7109375" style="161" customWidth="1"/>
    <col min="9217" max="9217" width="36.7109375" style="161" customWidth="1"/>
    <col min="9218" max="9219" width="9.140625" style="161" hidden="1" customWidth="1"/>
    <col min="9220" max="9220" width="22.7109375" style="161" customWidth="1"/>
    <col min="9221" max="9225" width="13.7109375" style="161" customWidth="1"/>
    <col min="9226" max="9226" width="4.7109375" style="161" customWidth="1"/>
    <col min="9227" max="9228" width="9.7109375" style="161" customWidth="1"/>
    <col min="9229" max="9468" width="9.140625" style="161" customWidth="1"/>
    <col min="9469" max="9469" width="4.7109375" style="161" customWidth="1"/>
    <col min="9470" max="9470" width="24.7109375" style="161" customWidth="1"/>
    <col min="9471" max="9471" width="9.140625" style="161" hidden="1" customWidth="1"/>
    <col min="9472" max="9472" width="6.7109375" style="161" customWidth="1"/>
    <col min="9473" max="9473" width="36.7109375" style="161" customWidth="1"/>
    <col min="9474" max="9475" width="9.140625" style="161" hidden="1" customWidth="1"/>
    <col min="9476" max="9476" width="22.7109375" style="161" customWidth="1"/>
    <col min="9477" max="9481" width="13.7109375" style="161" customWidth="1"/>
    <col min="9482" max="9482" width="4.7109375" style="161" customWidth="1"/>
    <col min="9483" max="9484" width="9.7109375" style="161" customWidth="1"/>
    <col min="9485" max="9724" width="9.140625" style="161" customWidth="1"/>
    <col min="9725" max="9725" width="4.7109375" style="161" customWidth="1"/>
    <col min="9726" max="9726" width="24.7109375" style="161" customWidth="1"/>
    <col min="9727" max="9727" width="9.140625" style="161" hidden="1" customWidth="1"/>
    <col min="9728" max="9728" width="6.7109375" style="161" customWidth="1"/>
    <col min="9729" max="9729" width="36.7109375" style="161" customWidth="1"/>
    <col min="9730" max="9731" width="9.140625" style="161" hidden="1" customWidth="1"/>
    <col min="9732" max="9732" width="22.7109375" style="161" customWidth="1"/>
    <col min="9733" max="9737" width="13.7109375" style="161" customWidth="1"/>
    <col min="9738" max="9738" width="4.7109375" style="161" customWidth="1"/>
    <col min="9739" max="9740" width="9.7109375" style="161" customWidth="1"/>
    <col min="9741" max="9980" width="9.140625" style="161" customWidth="1"/>
    <col min="9981" max="9981" width="4.7109375" style="161" customWidth="1"/>
    <col min="9982" max="9982" width="24.7109375" style="161" customWidth="1"/>
    <col min="9983" max="9983" width="9.140625" style="161" hidden="1" customWidth="1"/>
    <col min="9984" max="9984" width="6.7109375" style="161" customWidth="1"/>
    <col min="9985" max="9985" width="36.7109375" style="161" customWidth="1"/>
    <col min="9986" max="9987" width="9.140625" style="161" hidden="1" customWidth="1"/>
    <col min="9988" max="9988" width="22.7109375" style="161" customWidth="1"/>
    <col min="9989" max="9993" width="13.7109375" style="161" customWidth="1"/>
    <col min="9994" max="9994" width="4.7109375" style="161" customWidth="1"/>
    <col min="9995" max="9996" width="9.7109375" style="161" customWidth="1"/>
    <col min="9997" max="10236" width="9.140625" style="161" customWidth="1"/>
    <col min="10237" max="10237" width="4.7109375" style="161" customWidth="1"/>
    <col min="10238" max="10238" width="24.7109375" style="161" customWidth="1"/>
    <col min="10239" max="10239" width="9.140625" style="161" hidden="1" customWidth="1"/>
    <col min="10240" max="10240" width="6.7109375" style="161" customWidth="1"/>
    <col min="10241" max="10241" width="36.7109375" style="161" customWidth="1"/>
    <col min="10242" max="10243" width="9.140625" style="161" hidden="1" customWidth="1"/>
    <col min="10244" max="10244" width="22.7109375" style="161" customWidth="1"/>
    <col min="10245" max="10249" width="13.7109375" style="161" customWidth="1"/>
    <col min="10250" max="10250" width="4.7109375" style="161" customWidth="1"/>
    <col min="10251" max="10252" width="9.7109375" style="161" customWidth="1"/>
    <col min="10253" max="10492" width="9.140625" style="161" customWidth="1"/>
    <col min="10493" max="10493" width="4.7109375" style="161" customWidth="1"/>
    <col min="10494" max="10494" width="24.7109375" style="161" customWidth="1"/>
    <col min="10495" max="10495" width="9.140625" style="161" hidden="1" customWidth="1"/>
    <col min="10496" max="10496" width="6.7109375" style="161" customWidth="1"/>
    <col min="10497" max="10497" width="36.7109375" style="161" customWidth="1"/>
    <col min="10498" max="10499" width="9.140625" style="161" hidden="1" customWidth="1"/>
    <col min="10500" max="10500" width="22.7109375" style="161" customWidth="1"/>
    <col min="10501" max="10505" width="13.7109375" style="161" customWidth="1"/>
    <col min="10506" max="10506" width="4.7109375" style="161" customWidth="1"/>
    <col min="10507" max="10508" width="9.7109375" style="161" customWidth="1"/>
    <col min="10509" max="10748" width="9.140625" style="161" customWidth="1"/>
    <col min="10749" max="10749" width="4.7109375" style="161" customWidth="1"/>
    <col min="10750" max="10750" width="24.7109375" style="161" customWidth="1"/>
    <col min="10751" max="10751" width="9.140625" style="161" hidden="1" customWidth="1"/>
    <col min="10752" max="10752" width="6.7109375" style="161" customWidth="1"/>
    <col min="10753" max="10753" width="36.7109375" style="161" customWidth="1"/>
    <col min="10754" max="10755" width="9.140625" style="161" hidden="1" customWidth="1"/>
    <col min="10756" max="10756" width="22.7109375" style="161" customWidth="1"/>
    <col min="10757" max="10761" width="13.7109375" style="161" customWidth="1"/>
    <col min="10762" max="10762" width="4.7109375" style="161" customWidth="1"/>
    <col min="10763" max="10764" width="9.7109375" style="161" customWidth="1"/>
    <col min="10765" max="11004" width="9.140625" style="161" customWidth="1"/>
    <col min="11005" max="11005" width="4.7109375" style="161" customWidth="1"/>
    <col min="11006" max="11006" width="24.7109375" style="161" customWidth="1"/>
    <col min="11007" max="11007" width="9.140625" style="161" hidden="1" customWidth="1"/>
    <col min="11008" max="11008" width="6.7109375" style="161" customWidth="1"/>
    <col min="11009" max="11009" width="36.7109375" style="161" customWidth="1"/>
    <col min="11010" max="11011" width="9.140625" style="161" hidden="1" customWidth="1"/>
    <col min="11012" max="11012" width="22.7109375" style="161" customWidth="1"/>
    <col min="11013" max="11017" width="13.7109375" style="161" customWidth="1"/>
    <col min="11018" max="11018" width="4.7109375" style="161" customWidth="1"/>
    <col min="11019" max="11020" width="9.7109375" style="161" customWidth="1"/>
    <col min="11021" max="11260" width="9.140625" style="161" customWidth="1"/>
    <col min="11261" max="11261" width="4.7109375" style="161" customWidth="1"/>
    <col min="11262" max="11262" width="24.7109375" style="161" customWidth="1"/>
    <col min="11263" max="11263" width="9.140625" style="161" hidden="1" customWidth="1"/>
    <col min="11264" max="11264" width="6.7109375" style="161" customWidth="1"/>
    <col min="11265" max="11265" width="36.7109375" style="161" customWidth="1"/>
    <col min="11266" max="11267" width="9.140625" style="161" hidden="1" customWidth="1"/>
    <col min="11268" max="11268" width="22.7109375" style="161" customWidth="1"/>
    <col min="11269" max="11273" width="13.7109375" style="161" customWidth="1"/>
    <col min="11274" max="11274" width="4.7109375" style="161" customWidth="1"/>
    <col min="11275" max="11276" width="9.7109375" style="161" customWidth="1"/>
    <col min="11277" max="11516" width="9.140625" style="161" customWidth="1"/>
    <col min="11517" max="11517" width="4.7109375" style="161" customWidth="1"/>
    <col min="11518" max="11518" width="24.7109375" style="161" customWidth="1"/>
    <col min="11519" max="11519" width="9.140625" style="161" hidden="1" customWidth="1"/>
    <col min="11520" max="11520" width="6.7109375" style="161" customWidth="1"/>
    <col min="11521" max="11521" width="36.7109375" style="161" customWidth="1"/>
    <col min="11522" max="11523" width="9.140625" style="161" hidden="1" customWidth="1"/>
    <col min="11524" max="11524" width="22.7109375" style="161" customWidth="1"/>
    <col min="11525" max="11529" width="13.7109375" style="161" customWidth="1"/>
    <col min="11530" max="11530" width="4.7109375" style="161" customWidth="1"/>
    <col min="11531" max="11532" width="9.7109375" style="161" customWidth="1"/>
    <col min="11533" max="11772" width="9.140625" style="161" customWidth="1"/>
    <col min="11773" max="11773" width="4.7109375" style="161" customWidth="1"/>
    <col min="11774" max="11774" width="24.7109375" style="161" customWidth="1"/>
    <col min="11775" max="11775" width="9.140625" style="161" hidden="1" customWidth="1"/>
    <col min="11776" max="11776" width="6.7109375" style="161" customWidth="1"/>
    <col min="11777" max="11777" width="36.7109375" style="161" customWidth="1"/>
    <col min="11778" max="11779" width="9.140625" style="161" hidden="1" customWidth="1"/>
    <col min="11780" max="11780" width="22.7109375" style="161" customWidth="1"/>
    <col min="11781" max="11785" width="13.7109375" style="161" customWidth="1"/>
    <col min="11786" max="11786" width="4.7109375" style="161" customWidth="1"/>
    <col min="11787" max="11788" width="9.7109375" style="161" customWidth="1"/>
    <col min="11789" max="12028" width="9.140625" style="161" customWidth="1"/>
    <col min="12029" max="12029" width="4.7109375" style="161" customWidth="1"/>
    <col min="12030" max="12030" width="24.7109375" style="161" customWidth="1"/>
    <col min="12031" max="12031" width="9.140625" style="161" hidden="1" customWidth="1"/>
    <col min="12032" max="12032" width="6.7109375" style="161" customWidth="1"/>
    <col min="12033" max="12033" width="36.7109375" style="161" customWidth="1"/>
    <col min="12034" max="12035" width="9.140625" style="161" hidden="1" customWidth="1"/>
    <col min="12036" max="12036" width="22.7109375" style="161" customWidth="1"/>
    <col min="12037" max="12041" width="13.7109375" style="161" customWidth="1"/>
    <col min="12042" max="12042" width="4.7109375" style="161" customWidth="1"/>
    <col min="12043" max="12044" width="9.7109375" style="161" customWidth="1"/>
    <col min="12045" max="12284" width="9.140625" style="161" customWidth="1"/>
    <col min="12285" max="12285" width="4.7109375" style="161" customWidth="1"/>
    <col min="12286" max="12286" width="24.7109375" style="161" customWidth="1"/>
    <col min="12287" max="12287" width="9.140625" style="161" hidden="1" customWidth="1"/>
    <col min="12288" max="12288" width="6.7109375" style="161" customWidth="1"/>
    <col min="12289" max="12289" width="36.7109375" style="161" customWidth="1"/>
    <col min="12290" max="12291" width="9.140625" style="161" hidden="1" customWidth="1"/>
    <col min="12292" max="12292" width="22.7109375" style="161" customWidth="1"/>
    <col min="12293" max="12297" width="13.7109375" style="161" customWidth="1"/>
    <col min="12298" max="12298" width="4.7109375" style="161" customWidth="1"/>
    <col min="12299" max="12300" width="9.7109375" style="161" customWidth="1"/>
    <col min="12301" max="12540" width="9.140625" style="161" customWidth="1"/>
    <col min="12541" max="12541" width="4.7109375" style="161" customWidth="1"/>
    <col min="12542" max="12542" width="24.7109375" style="161" customWidth="1"/>
    <col min="12543" max="12543" width="9.140625" style="161" hidden="1" customWidth="1"/>
    <col min="12544" max="12544" width="6.7109375" style="161" customWidth="1"/>
    <col min="12545" max="12545" width="36.7109375" style="161" customWidth="1"/>
    <col min="12546" max="12547" width="9.140625" style="161" hidden="1" customWidth="1"/>
    <col min="12548" max="12548" width="22.7109375" style="161" customWidth="1"/>
    <col min="12549" max="12553" width="13.7109375" style="161" customWidth="1"/>
    <col min="12554" max="12554" width="4.7109375" style="161" customWidth="1"/>
    <col min="12555" max="12556" width="9.7109375" style="161" customWidth="1"/>
    <col min="12557" max="12796" width="9.140625" style="161" customWidth="1"/>
    <col min="12797" max="12797" width="4.7109375" style="161" customWidth="1"/>
    <col min="12798" max="12798" width="24.7109375" style="161" customWidth="1"/>
    <col min="12799" max="12799" width="9.140625" style="161" hidden="1" customWidth="1"/>
    <col min="12800" max="12800" width="6.7109375" style="161" customWidth="1"/>
    <col min="12801" max="12801" width="36.7109375" style="161" customWidth="1"/>
    <col min="12802" max="12803" width="9.140625" style="161" hidden="1" customWidth="1"/>
    <col min="12804" max="12804" width="22.7109375" style="161" customWidth="1"/>
    <col min="12805" max="12809" width="13.7109375" style="161" customWidth="1"/>
    <col min="12810" max="12810" width="4.7109375" style="161" customWidth="1"/>
    <col min="12811" max="12812" width="9.7109375" style="161" customWidth="1"/>
    <col min="12813" max="13052" width="9.140625" style="161" customWidth="1"/>
    <col min="13053" max="13053" width="4.7109375" style="161" customWidth="1"/>
    <col min="13054" max="13054" width="24.7109375" style="161" customWidth="1"/>
    <col min="13055" max="13055" width="9.140625" style="161" hidden="1" customWidth="1"/>
    <col min="13056" max="13056" width="6.7109375" style="161" customWidth="1"/>
    <col min="13057" max="13057" width="36.7109375" style="161" customWidth="1"/>
    <col min="13058" max="13059" width="9.140625" style="161" hidden="1" customWidth="1"/>
    <col min="13060" max="13060" width="22.7109375" style="161" customWidth="1"/>
    <col min="13061" max="13065" width="13.7109375" style="161" customWidth="1"/>
    <col min="13066" max="13066" width="4.7109375" style="161" customWidth="1"/>
    <col min="13067" max="13068" width="9.7109375" style="161" customWidth="1"/>
    <col min="13069" max="13308" width="9.140625" style="161" customWidth="1"/>
    <col min="13309" max="13309" width="4.7109375" style="161" customWidth="1"/>
    <col min="13310" max="13310" width="24.7109375" style="161" customWidth="1"/>
    <col min="13311" max="13311" width="9.140625" style="161" hidden="1" customWidth="1"/>
    <col min="13312" max="13312" width="6.7109375" style="161" customWidth="1"/>
    <col min="13313" max="13313" width="36.7109375" style="161" customWidth="1"/>
    <col min="13314" max="13315" width="9.140625" style="161" hidden="1" customWidth="1"/>
    <col min="13316" max="13316" width="22.7109375" style="161" customWidth="1"/>
    <col min="13317" max="13321" width="13.7109375" style="161" customWidth="1"/>
    <col min="13322" max="13322" width="4.7109375" style="161" customWidth="1"/>
    <col min="13323" max="13324" width="9.7109375" style="161" customWidth="1"/>
    <col min="13325" max="13564" width="9.140625" style="161" customWidth="1"/>
    <col min="13565" max="13565" width="4.7109375" style="161" customWidth="1"/>
    <col min="13566" max="13566" width="24.7109375" style="161" customWidth="1"/>
    <col min="13567" max="13567" width="9.140625" style="161" hidden="1" customWidth="1"/>
    <col min="13568" max="13568" width="6.7109375" style="161" customWidth="1"/>
    <col min="13569" max="13569" width="36.7109375" style="161" customWidth="1"/>
    <col min="13570" max="13571" width="9.140625" style="161" hidden="1" customWidth="1"/>
    <col min="13572" max="13572" width="22.7109375" style="161" customWidth="1"/>
    <col min="13573" max="13577" width="13.7109375" style="161" customWidth="1"/>
    <col min="13578" max="13578" width="4.7109375" style="161" customWidth="1"/>
    <col min="13579" max="13580" width="9.7109375" style="161" customWidth="1"/>
    <col min="13581" max="13820" width="9.140625" style="161" customWidth="1"/>
    <col min="13821" max="13821" width="4.7109375" style="161" customWidth="1"/>
    <col min="13822" max="13822" width="24.7109375" style="161" customWidth="1"/>
    <col min="13823" max="13823" width="9.140625" style="161" hidden="1" customWidth="1"/>
    <col min="13824" max="13824" width="6.7109375" style="161" customWidth="1"/>
    <col min="13825" max="13825" width="36.7109375" style="161" customWidth="1"/>
    <col min="13826" max="13827" width="9.140625" style="161" hidden="1" customWidth="1"/>
    <col min="13828" max="13828" width="22.7109375" style="161" customWidth="1"/>
    <col min="13829" max="13833" width="13.7109375" style="161" customWidth="1"/>
    <col min="13834" max="13834" width="4.7109375" style="161" customWidth="1"/>
    <col min="13835" max="13836" width="9.7109375" style="161" customWidth="1"/>
    <col min="13837" max="14076" width="9.140625" style="161" customWidth="1"/>
    <col min="14077" max="14077" width="4.7109375" style="161" customWidth="1"/>
    <col min="14078" max="14078" width="24.7109375" style="161" customWidth="1"/>
    <col min="14079" max="14079" width="9.140625" style="161" hidden="1" customWidth="1"/>
    <col min="14080" max="14080" width="6.7109375" style="161" customWidth="1"/>
    <col min="14081" max="14081" width="36.7109375" style="161" customWidth="1"/>
    <col min="14082" max="14083" width="9.140625" style="161" hidden="1" customWidth="1"/>
    <col min="14084" max="14084" width="22.7109375" style="161" customWidth="1"/>
    <col min="14085" max="14089" width="13.7109375" style="161" customWidth="1"/>
    <col min="14090" max="14090" width="4.7109375" style="161" customWidth="1"/>
    <col min="14091" max="14092" width="9.7109375" style="161" customWidth="1"/>
    <col min="14093" max="14332" width="9.140625" style="161" customWidth="1"/>
    <col min="14333" max="14333" width="4.7109375" style="161" customWidth="1"/>
    <col min="14334" max="14334" width="24.7109375" style="161" customWidth="1"/>
    <col min="14335" max="14335" width="9.140625" style="161" hidden="1" customWidth="1"/>
    <col min="14336" max="14336" width="6.7109375" style="161" customWidth="1"/>
    <col min="14337" max="14337" width="36.7109375" style="161" customWidth="1"/>
    <col min="14338" max="14339" width="9.140625" style="161" hidden="1" customWidth="1"/>
    <col min="14340" max="14340" width="22.7109375" style="161" customWidth="1"/>
    <col min="14341" max="14345" width="13.7109375" style="161" customWidth="1"/>
    <col min="14346" max="14346" width="4.7109375" style="161" customWidth="1"/>
    <col min="14347" max="14348" width="9.7109375" style="161" customWidth="1"/>
    <col min="14349" max="14588" width="9.140625" style="161" customWidth="1"/>
    <col min="14589" max="14589" width="4.7109375" style="161" customWidth="1"/>
    <col min="14590" max="14590" width="24.7109375" style="161" customWidth="1"/>
    <col min="14591" max="14591" width="9.140625" style="161" hidden="1" customWidth="1"/>
    <col min="14592" max="14592" width="6.7109375" style="161" customWidth="1"/>
    <col min="14593" max="14593" width="36.7109375" style="161" customWidth="1"/>
    <col min="14594" max="14595" width="9.140625" style="161" hidden="1" customWidth="1"/>
    <col min="14596" max="14596" width="22.7109375" style="161" customWidth="1"/>
    <col min="14597" max="14601" width="13.7109375" style="161" customWidth="1"/>
    <col min="14602" max="14602" width="4.7109375" style="161" customWidth="1"/>
    <col min="14603" max="14604" width="9.7109375" style="161" customWidth="1"/>
    <col min="14605" max="14844" width="9.140625" style="161" customWidth="1"/>
    <col min="14845" max="14845" width="4.7109375" style="161" customWidth="1"/>
    <col min="14846" max="14846" width="24.7109375" style="161" customWidth="1"/>
    <col min="14847" max="14847" width="9.140625" style="161" hidden="1" customWidth="1"/>
    <col min="14848" max="14848" width="6.7109375" style="161" customWidth="1"/>
    <col min="14849" max="14849" width="36.7109375" style="161" customWidth="1"/>
    <col min="14850" max="14851" width="9.140625" style="161" hidden="1" customWidth="1"/>
    <col min="14852" max="14852" width="22.7109375" style="161" customWidth="1"/>
    <col min="14853" max="14857" width="13.7109375" style="161" customWidth="1"/>
    <col min="14858" max="14858" width="4.7109375" style="161" customWidth="1"/>
    <col min="14859" max="14860" width="9.7109375" style="161" customWidth="1"/>
    <col min="14861" max="15100" width="9.140625" style="161" customWidth="1"/>
    <col min="15101" max="15101" width="4.7109375" style="161" customWidth="1"/>
    <col min="15102" max="15102" width="24.7109375" style="161" customWidth="1"/>
    <col min="15103" max="15103" width="9.140625" style="161" hidden="1" customWidth="1"/>
    <col min="15104" max="15104" width="6.7109375" style="161" customWidth="1"/>
    <col min="15105" max="15105" width="36.7109375" style="161" customWidth="1"/>
    <col min="15106" max="15107" width="9.140625" style="161" hidden="1" customWidth="1"/>
    <col min="15108" max="15108" width="22.7109375" style="161" customWidth="1"/>
    <col min="15109" max="15113" width="13.7109375" style="161" customWidth="1"/>
    <col min="15114" max="15114" width="4.7109375" style="161" customWidth="1"/>
    <col min="15115" max="15116" width="9.7109375" style="161" customWidth="1"/>
    <col min="15117" max="15356" width="9.140625" style="161" customWidth="1"/>
    <col min="15357" max="15357" width="4.7109375" style="161" customWidth="1"/>
    <col min="15358" max="15358" width="24.7109375" style="161" customWidth="1"/>
    <col min="15359" max="15359" width="9.140625" style="161" hidden="1" customWidth="1"/>
    <col min="15360" max="15360" width="6.7109375" style="161" customWidth="1"/>
    <col min="15361" max="15361" width="36.7109375" style="161" customWidth="1"/>
    <col min="15362" max="15363" width="9.140625" style="161" hidden="1" customWidth="1"/>
    <col min="15364" max="15364" width="22.7109375" style="161" customWidth="1"/>
    <col min="15365" max="15369" width="13.7109375" style="161" customWidth="1"/>
    <col min="15370" max="15370" width="4.7109375" style="161" customWidth="1"/>
    <col min="15371" max="15372" width="9.7109375" style="161" customWidth="1"/>
    <col min="15373" max="15612" width="9.140625" style="161" customWidth="1"/>
    <col min="15613" max="15613" width="4.7109375" style="161" customWidth="1"/>
    <col min="15614" max="15614" width="24.7109375" style="161" customWidth="1"/>
    <col min="15615" max="15615" width="9.140625" style="161" hidden="1" customWidth="1"/>
    <col min="15616" max="15616" width="6.7109375" style="161" customWidth="1"/>
    <col min="15617" max="15617" width="36.7109375" style="161" customWidth="1"/>
    <col min="15618" max="15619" width="9.140625" style="161" hidden="1" customWidth="1"/>
    <col min="15620" max="15620" width="22.7109375" style="161" customWidth="1"/>
    <col min="15621" max="15625" width="13.7109375" style="161" customWidth="1"/>
    <col min="15626" max="15626" width="4.7109375" style="161" customWidth="1"/>
    <col min="15627" max="15628" width="9.7109375" style="161" customWidth="1"/>
    <col min="15629" max="15868" width="9.140625" style="161" customWidth="1"/>
    <col min="15869" max="15869" width="4.7109375" style="161" customWidth="1"/>
    <col min="15870" max="15870" width="24.7109375" style="161" customWidth="1"/>
    <col min="15871" max="15871" width="9.140625" style="161" hidden="1" customWidth="1"/>
    <col min="15872" max="15872" width="6.7109375" style="161" customWidth="1"/>
    <col min="15873" max="15873" width="36.7109375" style="161" customWidth="1"/>
    <col min="15874" max="15875" width="9.140625" style="161" hidden="1" customWidth="1"/>
    <col min="15876" max="15876" width="22.7109375" style="161" customWidth="1"/>
    <col min="15877" max="15881" width="13.7109375" style="161" customWidth="1"/>
    <col min="15882" max="15882" width="4.7109375" style="161" customWidth="1"/>
    <col min="15883" max="15884" width="9.7109375" style="161" customWidth="1"/>
    <col min="15885" max="16124" width="9.140625" style="161" customWidth="1"/>
    <col min="16125" max="16125" width="4.7109375" style="161" customWidth="1"/>
    <col min="16126" max="16126" width="24.7109375" style="161" customWidth="1"/>
    <col min="16127" max="16127" width="9.140625" style="161" hidden="1" customWidth="1"/>
    <col min="16128" max="16128" width="6.7109375" style="161" customWidth="1"/>
    <col min="16129" max="16129" width="36.7109375" style="161" customWidth="1"/>
    <col min="16130" max="16131" width="9.140625" style="161" hidden="1" customWidth="1"/>
    <col min="16132" max="16132" width="22.7109375" style="161" customWidth="1"/>
    <col min="16133" max="16137" width="13.7109375" style="161" customWidth="1"/>
    <col min="16138" max="16138" width="4.7109375" style="161" customWidth="1"/>
    <col min="16139" max="16140" width="9.7109375" style="161" customWidth="1"/>
    <col min="16141" max="16384" width="9.140625" style="161" customWidth="1"/>
  </cols>
  <sheetData>
    <row r="1" spans="1:12" ht="30" customHeight="1">
      <c r="A1" s="223" t="s">
        <v>36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s="162" customFormat="1" ht="30" customHeight="1">
      <c r="A2" s="275" t="s">
        <v>232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s="162" customFormat="1" ht="30" customHeight="1">
      <c r="A3" s="223" t="s">
        <v>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s="163" customFormat="1" ht="30" customHeight="1">
      <c r="A4" s="223" t="s">
        <v>19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s="163" customFormat="1" ht="30" customHeight="1">
      <c r="A5" s="259" t="s">
        <v>252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7" s="163" customFormat="1" ht="30" customHeight="1">
      <c r="A6" s="274" t="s">
        <v>257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162"/>
      <c r="N6" s="162"/>
      <c r="O6" s="162"/>
      <c r="P6" s="162"/>
      <c r="Q6" s="162"/>
    </row>
    <row r="7" spans="1:12" s="166" customFormat="1" ht="30" customHeight="1">
      <c r="A7" s="164" t="s">
        <v>33</v>
      </c>
      <c r="B7" s="164"/>
      <c r="C7" s="200"/>
      <c r="D7" s="201"/>
      <c r="E7" s="201"/>
      <c r="F7" s="202"/>
      <c r="G7" s="165"/>
      <c r="H7" s="165"/>
      <c r="I7" s="276" t="s">
        <v>233</v>
      </c>
      <c r="J7" s="276"/>
      <c r="K7" s="276"/>
      <c r="L7" s="276"/>
    </row>
    <row r="8" spans="1:12" s="167" customFormat="1" ht="20.1" customHeight="1">
      <c r="A8" s="269" t="s">
        <v>1</v>
      </c>
      <c r="B8" s="222" t="s">
        <v>20</v>
      </c>
      <c r="C8" s="255" t="s">
        <v>16</v>
      </c>
      <c r="D8" s="255" t="s">
        <v>11</v>
      </c>
      <c r="E8" s="238" t="s">
        <v>10</v>
      </c>
      <c r="F8" s="255" t="s">
        <v>17</v>
      </c>
      <c r="G8" s="267" t="s">
        <v>11</v>
      </c>
      <c r="H8" s="267" t="s">
        <v>8</v>
      </c>
      <c r="I8" s="267" t="s">
        <v>4</v>
      </c>
      <c r="J8" s="267" t="s">
        <v>6</v>
      </c>
      <c r="K8" s="269" t="s">
        <v>26</v>
      </c>
      <c r="L8" s="267" t="s">
        <v>21</v>
      </c>
    </row>
    <row r="9" spans="1:12" s="167" customFormat="1" ht="39.95" customHeight="1">
      <c r="A9" s="269"/>
      <c r="B9" s="222"/>
      <c r="C9" s="255"/>
      <c r="D9" s="255"/>
      <c r="E9" s="255"/>
      <c r="F9" s="255"/>
      <c r="G9" s="267"/>
      <c r="H9" s="267"/>
      <c r="I9" s="267"/>
      <c r="J9" s="267"/>
      <c r="K9" s="269"/>
      <c r="L9" s="267"/>
    </row>
    <row r="10" spans="1:12" s="167" customFormat="1" ht="34.9" customHeight="1">
      <c r="A10" s="88">
        <v>1</v>
      </c>
      <c r="B10" s="117">
        <v>2017</v>
      </c>
      <c r="C10" s="55" t="s">
        <v>195</v>
      </c>
      <c r="D10" s="147" t="s">
        <v>261</v>
      </c>
      <c r="E10" s="117" t="s">
        <v>28</v>
      </c>
      <c r="F10" s="46" t="s">
        <v>126</v>
      </c>
      <c r="G10" s="135" t="s">
        <v>127</v>
      </c>
      <c r="H10" s="136" t="s">
        <v>128</v>
      </c>
      <c r="I10" s="74" t="s">
        <v>29</v>
      </c>
      <c r="J10" s="168">
        <v>46</v>
      </c>
      <c r="K10" s="168"/>
      <c r="L10" s="169">
        <f>ROUND(J10/0.5/1,5)</f>
        <v>92</v>
      </c>
    </row>
    <row r="11" spans="1:12" s="167" customFormat="1" ht="34.9" customHeight="1">
      <c r="A11" s="88">
        <v>2</v>
      </c>
      <c r="B11" s="73"/>
      <c r="C11" s="55" t="s">
        <v>270</v>
      </c>
      <c r="D11" s="147" t="s">
        <v>261</v>
      </c>
      <c r="E11" s="73" t="s">
        <v>28</v>
      </c>
      <c r="F11" s="91" t="s">
        <v>169</v>
      </c>
      <c r="G11" s="77" t="s">
        <v>170</v>
      </c>
      <c r="H11" s="72" t="s">
        <v>56</v>
      </c>
      <c r="I11" s="74" t="s">
        <v>34</v>
      </c>
      <c r="J11" s="168">
        <v>42.5</v>
      </c>
      <c r="K11" s="221">
        <v>1</v>
      </c>
      <c r="L11" s="169">
        <f>ROUND(J11/0.5/1,5)-0.5</f>
        <v>84.5</v>
      </c>
    </row>
    <row r="12" spans="1:12" s="162" customFormat="1" ht="30" customHeight="1">
      <c r="A12" s="170"/>
      <c r="B12" s="170"/>
      <c r="C12" s="203"/>
      <c r="D12" s="203"/>
      <c r="E12" s="203"/>
      <c r="F12" s="203"/>
      <c r="G12" s="171"/>
      <c r="H12" s="171"/>
      <c r="I12" s="171"/>
      <c r="J12" s="171"/>
      <c r="K12" s="171"/>
      <c r="L12" s="171"/>
    </row>
    <row r="13" spans="1:17" s="167" customFormat="1" ht="30" customHeight="1">
      <c r="A13" s="172"/>
      <c r="B13" s="172"/>
      <c r="C13" s="173" t="s">
        <v>2</v>
      </c>
      <c r="D13" s="204"/>
      <c r="E13" s="204"/>
      <c r="F13" s="205"/>
      <c r="G13" s="174"/>
      <c r="H13" s="174"/>
      <c r="I13" s="48" t="s">
        <v>249</v>
      </c>
      <c r="J13" s="10"/>
      <c r="K13" s="10"/>
      <c r="L13" s="4"/>
      <c r="Q13" s="175"/>
    </row>
    <row r="14" spans="1:17" s="179" customFormat="1" ht="30" customHeight="1">
      <c r="A14" s="176"/>
      <c r="B14" s="176"/>
      <c r="C14" s="177" t="s">
        <v>3</v>
      </c>
      <c r="D14" s="206"/>
      <c r="E14" s="206"/>
      <c r="F14" s="207"/>
      <c r="G14" s="178"/>
      <c r="H14" s="178"/>
      <c r="I14" s="49" t="s">
        <v>250</v>
      </c>
      <c r="J14" s="6"/>
      <c r="K14" s="6"/>
      <c r="L14" s="4"/>
      <c r="Q14" s="180"/>
    </row>
    <row r="15" spans="1:17" ht="15.75" customHeight="1">
      <c r="A15" s="181"/>
      <c r="B15" s="181"/>
      <c r="C15" s="208"/>
      <c r="D15" s="209"/>
      <c r="E15" s="209"/>
      <c r="F15" s="210"/>
      <c r="G15" s="182"/>
      <c r="H15" s="182"/>
      <c r="I15" s="182"/>
      <c r="J15" s="183"/>
      <c r="K15" s="183"/>
      <c r="L15" s="183"/>
      <c r="Q15" s="184"/>
    </row>
    <row r="16" spans="1:17" s="186" customFormat="1" ht="15" customHeight="1">
      <c r="A16" s="185"/>
      <c r="B16" s="185"/>
      <c r="C16" s="211"/>
      <c r="D16" s="212"/>
      <c r="E16" s="212"/>
      <c r="F16" s="211"/>
      <c r="G16" s="185"/>
      <c r="H16" s="185"/>
      <c r="I16" s="185"/>
      <c r="J16" s="185"/>
      <c r="K16" s="185"/>
      <c r="L16" s="185"/>
      <c r="Q16" s="187"/>
    </row>
    <row r="17" spans="1:12" ht="12.75">
      <c r="A17" s="188"/>
      <c r="B17" s="188"/>
      <c r="C17" s="213"/>
      <c r="D17" s="214"/>
      <c r="E17" s="214"/>
      <c r="F17" s="213"/>
      <c r="G17" s="189"/>
      <c r="H17" s="189"/>
      <c r="I17" s="189"/>
      <c r="J17" s="190"/>
      <c r="K17" s="190"/>
      <c r="L17" s="191"/>
    </row>
    <row r="18" spans="1:12" ht="15.75" customHeight="1">
      <c r="A18" s="188"/>
      <c r="B18" s="188"/>
      <c r="C18" s="213"/>
      <c r="D18" s="214"/>
      <c r="E18" s="214"/>
      <c r="F18" s="213"/>
      <c r="G18" s="189"/>
      <c r="H18" s="189"/>
      <c r="I18" s="189"/>
      <c r="J18" s="190"/>
      <c r="K18" s="190"/>
      <c r="L18" s="191"/>
    </row>
    <row r="19" spans="1:12" ht="12.75">
      <c r="A19" s="188"/>
      <c r="B19" s="188"/>
      <c r="C19" s="213"/>
      <c r="D19" s="214"/>
      <c r="E19" s="214"/>
      <c r="F19" s="213"/>
      <c r="G19" s="189"/>
      <c r="H19" s="189"/>
      <c r="I19" s="189"/>
      <c r="J19" s="190"/>
      <c r="K19" s="190"/>
      <c r="L19" s="191"/>
    </row>
  </sheetData>
  <mergeCells count="19">
    <mergeCell ref="K8:K9"/>
    <mergeCell ref="L8:L9"/>
    <mergeCell ref="I7:L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6:L6"/>
    <mergeCell ref="A1:L1"/>
    <mergeCell ref="A2:L2"/>
    <mergeCell ref="A3:L3"/>
    <mergeCell ref="A4:L4"/>
    <mergeCell ref="A5:L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User</cp:lastModifiedBy>
  <cp:lastPrinted>2023-08-05T12:02:17Z</cp:lastPrinted>
  <dcterms:created xsi:type="dcterms:W3CDTF">2007-12-24T11:06:58Z</dcterms:created>
  <dcterms:modified xsi:type="dcterms:W3CDTF">2023-08-07T06:47:13Z</dcterms:modified>
  <cp:category/>
  <cp:version/>
  <cp:contentType/>
  <cp:contentStatus/>
</cp:coreProperties>
</file>