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activeTab="4"/>
  </bookViews>
  <sheets>
    <sheet name="конкур" sheetId="16" r:id="rId1"/>
    <sheet name="пони" sheetId="14" r:id="rId2"/>
    <sheet name="ППД" sheetId="11" r:id="rId3"/>
    <sheet name="ППЮ" sheetId="17" r:id="rId4"/>
    <sheet name="КЮР ДЕ" sheetId="15" r:id="rId5"/>
  </sheets>
  <definedNames>
    <definedName name="__паспорта_ФКСР_лошади">"#REF!"</definedName>
    <definedName name="Test">"#REF!"</definedName>
    <definedName name="БП">"#REF!"</definedName>
    <definedName name="в">"#REF!"</definedName>
    <definedName name="Владелец__________________________лошади">"#REF!"</definedName>
    <definedName name="Звание__разряд">"#REF!"</definedName>
    <definedName name="Ира">"#REF!"</definedName>
    <definedName name="Кличка_лошади__г.р.__пол__масть.__порода">"#REF!"</definedName>
    <definedName name="Команда__регион">"#REF!"</definedName>
    <definedName name="Люб_1">"#REF!"</definedName>
    <definedName name="Мастер_лист">"#REF!"</definedName>
    <definedName name="МП">"#REF!"</definedName>
    <definedName name="_xlnm.Print_Area" localSheetId="0">конкур!$A$1:$J$30</definedName>
    <definedName name="_xlnm.Print_Area" localSheetId="4">'КЮР ДЕ'!$A$1:$AA$21</definedName>
    <definedName name="_xlnm.Print_Area" localSheetId="1">пони!$A$1:$Y$13</definedName>
    <definedName name="_xlnm.Print_Area" localSheetId="2">ППД!$A$1:$Y$24</definedName>
    <definedName name="_xlnm.Print_Area" localSheetId="3">ППЮ!$A$1:$Y$16</definedName>
    <definedName name="омлвдмолдод">"#REF!"</definedName>
    <definedName name="ПП_д">"#REF!"</definedName>
    <definedName name="ПП_юр">"#REF!"</definedName>
    <definedName name="ПП_Юш">"#REF!"</definedName>
    <definedName name="СП__1">"#REF!"</definedName>
    <definedName name="СП__2">"#REF!"</definedName>
    <definedName name="СП2">"#REF!"</definedName>
    <definedName name="Схема">"#REF!"</definedName>
    <definedName name="тарлыодпаопдлродлод">"#REF!"</definedName>
    <definedName name="Фамилия__имя">"#REF!"</definedName>
    <definedName name="фыв">"#REF!"</definedName>
  </definedNames>
  <calcPr calcId="124519"/>
</workbook>
</file>

<file path=xl/calcChain.xml><?xml version="1.0" encoding="utf-8"?>
<calcChain xmlns="http://schemas.openxmlformats.org/spreadsheetml/2006/main">
  <c r="X15" i="15"/>
  <c r="X14"/>
  <c r="V12"/>
  <c r="V11"/>
  <c r="V10"/>
  <c r="V9"/>
  <c r="Q12"/>
  <c r="Q11"/>
  <c r="Q10"/>
  <c r="Q9"/>
  <c r="L10"/>
  <c r="L11"/>
  <c r="L12"/>
  <c r="L9"/>
  <c r="X12"/>
  <c r="X9"/>
  <c r="X11"/>
  <c r="X10"/>
  <c r="W14" i="17"/>
  <c r="W9"/>
  <c r="W10"/>
  <c r="W12"/>
  <c r="W11"/>
  <c r="W13"/>
  <c r="R11"/>
  <c r="R12"/>
  <c r="R10"/>
  <c r="R9"/>
  <c r="R14"/>
  <c r="R13"/>
  <c r="N11"/>
  <c r="N12"/>
  <c r="N10"/>
  <c r="N9"/>
  <c r="N14"/>
  <c r="N13"/>
  <c r="J14"/>
  <c r="J9"/>
  <c r="J10"/>
  <c r="J12"/>
  <c r="J11"/>
  <c r="J13"/>
  <c r="R17" i="11"/>
  <c r="R20"/>
  <c r="R16"/>
  <c r="R19"/>
  <c r="R22"/>
  <c r="R14"/>
  <c r="R15"/>
  <c r="R10"/>
  <c r="R18"/>
  <c r="R21"/>
  <c r="R9"/>
  <c r="R12"/>
  <c r="R11"/>
  <c r="R13"/>
  <c r="N17"/>
  <c r="N20"/>
  <c r="N16"/>
  <c r="N19"/>
  <c r="N22"/>
  <c r="N14"/>
  <c r="N15"/>
  <c r="N10"/>
  <c r="N18"/>
  <c r="N21"/>
  <c r="N9"/>
  <c r="N12"/>
  <c r="N11"/>
  <c r="N13"/>
  <c r="J11"/>
  <c r="J12"/>
  <c r="J9"/>
  <c r="J21"/>
  <c r="J18"/>
  <c r="J10"/>
  <c r="J15"/>
  <c r="J14"/>
  <c r="J22"/>
  <c r="J19"/>
  <c r="J16"/>
  <c r="J20"/>
  <c r="J17"/>
  <c r="J13"/>
  <c r="W9"/>
  <c r="W21"/>
  <c r="W10"/>
  <c r="W22"/>
  <c r="W19"/>
  <c r="W16"/>
  <c r="W20"/>
  <c r="W17"/>
  <c r="W13"/>
  <c r="W9" i="14"/>
  <c r="W11"/>
  <c r="W10"/>
  <c r="K17" i="15"/>
  <c r="P17"/>
  <c r="U17"/>
  <c r="Y17"/>
  <c r="Z17"/>
  <c r="X11" i="17"/>
  <c r="X12"/>
  <c r="X10"/>
  <c r="X9"/>
  <c r="X14"/>
  <c r="X13"/>
  <c r="S13"/>
  <c r="O13"/>
  <c r="Z18" i="15"/>
  <c r="Y18"/>
  <c r="U18"/>
  <c r="V17" s="1"/>
  <c r="P18"/>
  <c r="K18"/>
  <c r="Z15"/>
  <c r="Y15"/>
  <c r="U15"/>
  <c r="P15"/>
  <c r="K15"/>
  <c r="Z14"/>
  <c r="Y14"/>
  <c r="U14"/>
  <c r="P14"/>
  <c r="K14"/>
  <c r="Z11"/>
  <c r="Y11"/>
  <c r="U11"/>
  <c r="P11"/>
  <c r="K11"/>
  <c r="Z9"/>
  <c r="Y9"/>
  <c r="U9"/>
  <c r="P9"/>
  <c r="K9"/>
  <c r="Z12"/>
  <c r="Y12"/>
  <c r="U12"/>
  <c r="P12"/>
  <c r="K12"/>
  <c r="Z10"/>
  <c r="Y10"/>
  <c r="U10"/>
  <c r="P10"/>
  <c r="K10"/>
  <c r="R9" i="14"/>
  <c r="R11"/>
  <c r="R10"/>
  <c r="N9"/>
  <c r="N11"/>
  <c r="N10"/>
  <c r="J11"/>
  <c r="J9"/>
  <c r="J10"/>
  <c r="X9"/>
  <c r="X11"/>
  <c r="X10"/>
  <c r="L18" i="15" l="1"/>
  <c r="V18"/>
  <c r="Q17"/>
  <c r="Q18"/>
  <c r="L17"/>
  <c r="AA17"/>
  <c r="V14"/>
  <c r="Q14"/>
  <c r="AA12"/>
  <c r="AA11"/>
  <c r="AA15"/>
  <c r="L14"/>
  <c r="L15"/>
  <c r="V15"/>
  <c r="AA10"/>
  <c r="AA9"/>
  <c r="AA14"/>
  <c r="AA18"/>
  <c r="O9" i="17"/>
  <c r="O10"/>
  <c r="O12"/>
  <c r="O11"/>
  <c r="O14"/>
  <c r="Y13"/>
  <c r="Y14"/>
  <c r="S14"/>
  <c r="Y9"/>
  <c r="S9"/>
  <c r="Y10"/>
  <c r="S10"/>
  <c r="Y12"/>
  <c r="S12"/>
  <c r="Y11"/>
  <c r="S11"/>
  <c r="K13"/>
  <c r="K14"/>
  <c r="K9"/>
  <c r="K10"/>
  <c r="K12"/>
  <c r="K11"/>
  <c r="S10" i="14"/>
  <c r="O9"/>
  <c r="O10"/>
  <c r="S11"/>
  <c r="O11"/>
  <c r="S9"/>
  <c r="Y10"/>
  <c r="Y11"/>
  <c r="Y9"/>
  <c r="K10"/>
  <c r="K11"/>
  <c r="K9"/>
  <c r="X19" i="11"/>
  <c r="Y17"/>
  <c r="X17"/>
  <c r="X20"/>
  <c r="X21"/>
  <c r="X9"/>
  <c r="X14"/>
  <c r="X15"/>
  <c r="X18"/>
  <c r="X22"/>
  <c r="X12"/>
  <c r="X10"/>
  <c r="X16"/>
  <c r="X11"/>
  <c r="X13"/>
  <c r="Y15" l="1"/>
  <c r="Y21"/>
  <c r="Y20"/>
  <c r="O10"/>
  <c r="O13"/>
  <c r="O11"/>
  <c r="O16"/>
  <c r="S13"/>
  <c r="K13"/>
  <c r="S11"/>
  <c r="K11"/>
  <c r="S16"/>
  <c r="K16"/>
  <c r="S10"/>
  <c r="K10"/>
  <c r="S12"/>
  <c r="S22"/>
  <c r="S18"/>
  <c r="S15"/>
  <c r="S14"/>
  <c r="S9"/>
  <c r="S21"/>
  <c r="S20"/>
  <c r="S17"/>
  <c r="S19"/>
  <c r="O17"/>
  <c r="O19"/>
  <c r="O12"/>
  <c r="O22"/>
  <c r="O18"/>
  <c r="O14"/>
  <c r="O9"/>
  <c r="K12"/>
  <c r="K22"/>
  <c r="K18"/>
  <c r="K15"/>
  <c r="K14"/>
  <c r="K9"/>
  <c r="K21"/>
  <c r="K20"/>
  <c r="K17"/>
  <c r="K19"/>
  <c r="O21"/>
  <c r="O15"/>
  <c r="O20"/>
  <c r="Y19"/>
  <c r="Y14"/>
  <c r="Y13"/>
  <c r="Y11"/>
  <c r="Y16"/>
  <c r="Y10"/>
  <c r="Y12"/>
  <c r="Y22"/>
  <c r="Y18"/>
  <c r="Y9"/>
</calcChain>
</file>

<file path=xl/sharedStrings.xml><?xml version="1.0" encoding="utf-8"?>
<sst xmlns="http://schemas.openxmlformats.org/spreadsheetml/2006/main" count="499" uniqueCount="204">
  <si>
    <t>Выездка</t>
  </si>
  <si>
    <t>Фамилия, имя</t>
  </si>
  <si>
    <t>Звание разряд</t>
  </si>
  <si>
    <r>
      <t xml:space="preserve">Кличка лошади, </t>
    </r>
    <r>
      <rPr>
        <i/>
        <sz val="9"/>
        <rFont val="Times New Roman"/>
        <family val="1"/>
        <charset val="204"/>
      </rPr>
      <t xml:space="preserve">г.р. </t>
    </r>
  </si>
  <si>
    <t>Команда</t>
  </si>
  <si>
    <t>ОАО "Акрон", МО</t>
  </si>
  <si>
    <t>ОАО "Акрон"</t>
  </si>
  <si>
    <t>б/р</t>
  </si>
  <si>
    <t>003496</t>
  </si>
  <si>
    <t>1ю</t>
  </si>
  <si>
    <t>КМС</t>
  </si>
  <si>
    <t>012799</t>
  </si>
  <si>
    <r>
      <t>ХЕЙДОР-08</t>
    </r>
    <r>
      <rPr>
        <sz val="9"/>
        <color indexed="8"/>
        <rFont val="Times New Roman"/>
        <family val="1"/>
        <charset val="204"/>
      </rPr>
      <t>, мер., гнед., полукр., Хлад, ОАО "Акрон"</t>
    </r>
  </si>
  <si>
    <t xml:space="preserve"> </t>
  </si>
  <si>
    <t>009178</t>
  </si>
  <si>
    <t>№ паспорта</t>
  </si>
  <si>
    <t>Владелец</t>
  </si>
  <si>
    <t>Технические результаты</t>
  </si>
  <si>
    <t>Московская область, ОАО "Московский конный завод №1"</t>
  </si>
  <si>
    <t>Место</t>
  </si>
  <si>
    <t>С</t>
  </si>
  <si>
    <t>М</t>
  </si>
  <si>
    <t>Всего 
баллов</t>
  </si>
  <si>
    <t>Всего %</t>
  </si>
  <si>
    <t>%</t>
  </si>
  <si>
    <t>Главный судья</t>
  </si>
  <si>
    <t>Главный секретарь</t>
  </si>
  <si>
    <t>Баллы</t>
  </si>
  <si>
    <t>Предварительный приз - дети</t>
  </si>
  <si>
    <t>ID всадника</t>
  </si>
  <si>
    <t>ПАО "Акрон"</t>
  </si>
  <si>
    <t>2ю</t>
  </si>
  <si>
    <r>
      <t xml:space="preserve">ЖУКОВА </t>
    </r>
    <r>
      <rPr>
        <sz val="9"/>
        <rFont val="Times New Roman"/>
        <family val="1"/>
        <charset val="204"/>
      </rPr>
      <t>Анна, 2003</t>
    </r>
  </si>
  <si>
    <t>по схеме</t>
  </si>
  <si>
    <t>техн.</t>
  </si>
  <si>
    <t>Кол. ош.</t>
  </si>
  <si>
    <t>Результат</t>
  </si>
  <si>
    <r>
      <t>ГАДЕС-07</t>
    </r>
    <r>
      <rPr>
        <sz val="9"/>
        <rFont val="Times New Roman"/>
        <family val="1"/>
        <charset val="204"/>
      </rPr>
      <t>, мер., сер., ганн., Гороскоп, ОАО "Акрон"</t>
    </r>
  </si>
  <si>
    <r>
      <t xml:space="preserve">ЛОМОНОСОВ 
</t>
    </r>
    <r>
      <rPr>
        <sz val="9"/>
        <rFont val="Times New Roman"/>
        <family val="1"/>
        <charset val="204"/>
      </rPr>
      <t>Георгий, 1997</t>
    </r>
  </si>
  <si>
    <t>ДЮСШ Горки 10</t>
  </si>
  <si>
    <t>Вып.норм.</t>
  </si>
  <si>
    <r>
      <t xml:space="preserve">ТИТОВА </t>
    </r>
    <r>
      <rPr>
        <sz val="9"/>
        <rFont val="Times New Roman"/>
        <family val="1"/>
        <charset val="204"/>
      </rPr>
      <t>Ксения, 1997</t>
    </r>
  </si>
  <si>
    <t>014161</t>
  </si>
  <si>
    <r>
      <t xml:space="preserve">КОРОЛЕВА </t>
    </r>
    <r>
      <rPr>
        <sz val="9"/>
        <rFont val="Times New Roman"/>
        <family val="1"/>
        <charset val="204"/>
      </rPr>
      <t>Варвара, 2004</t>
    </r>
  </si>
  <si>
    <r>
      <t xml:space="preserve">ЕФРЕМЕНКО </t>
    </r>
    <r>
      <rPr>
        <sz val="9"/>
        <rFont val="Times New Roman"/>
        <family val="1"/>
        <charset val="204"/>
      </rPr>
      <t>Яна, 2006</t>
    </r>
  </si>
  <si>
    <r>
      <t>ДОРОТЕЯ-00</t>
    </r>
    <r>
      <rPr>
        <sz val="9"/>
        <rFont val="Times New Roman"/>
        <family val="1"/>
        <charset val="204"/>
      </rPr>
      <t>, коб., гнед., ганн., Декрет, ОАО "Акрон"</t>
    </r>
  </si>
  <si>
    <r>
      <t xml:space="preserve">СМИРНОВА </t>
    </r>
    <r>
      <rPr>
        <sz val="9"/>
        <rFont val="Times New Roman"/>
        <family val="1"/>
        <charset val="204"/>
      </rPr>
      <t>Алина, 2002</t>
    </r>
  </si>
  <si>
    <r>
      <t>КАЗИМИРОВА</t>
    </r>
    <r>
      <rPr>
        <sz val="9"/>
        <rFont val="Times New Roman"/>
        <family val="1"/>
        <charset val="204"/>
      </rPr>
      <t xml:space="preserve"> Ева, 2003</t>
    </r>
  </si>
  <si>
    <r>
      <t>ПРИДАНЦЕВА</t>
    </r>
    <r>
      <rPr>
        <sz val="9"/>
        <color indexed="8"/>
        <rFont val="Times New Roman"/>
        <family val="1"/>
        <charset val="204"/>
      </rPr>
      <t xml:space="preserve"> Дарья, 1998</t>
    </r>
  </si>
  <si>
    <t>009819</t>
  </si>
  <si>
    <r>
      <t>БОЛИВАР-07</t>
    </r>
    <r>
      <rPr>
        <sz val="9"/>
        <color indexed="8"/>
        <rFont val="Times New Roman"/>
        <family val="1"/>
        <charset val="204"/>
      </rPr>
      <t xml:space="preserve">, мер., гнед., голшт., Сандрео </t>
    </r>
  </si>
  <si>
    <t>Приданцев С</t>
  </si>
  <si>
    <t>Елизаветина М.Ю., 1К,  Московская обл.</t>
  </si>
  <si>
    <t>Костюм</t>
  </si>
  <si>
    <t>Итого костюм</t>
  </si>
  <si>
    <t>Н</t>
  </si>
  <si>
    <t>Обязательная езда № 2</t>
  </si>
  <si>
    <t>КУБОК НАЦИОНАЛЬНОГО КОННОГО ПАРКА</t>
  </si>
  <si>
    <t>КЮР детских езд</t>
  </si>
  <si>
    <t>Фамилия, имя всадника</t>
  </si>
  <si>
    <t>Звание</t>
  </si>
  <si>
    <t>Кличка лошади, г.р.</t>
  </si>
  <si>
    <t>Оценка за костюм</t>
  </si>
  <si>
    <t xml:space="preserve">Общая оценка за тех. исп </t>
  </si>
  <si>
    <t>Общая оценка за артист.</t>
  </si>
  <si>
    <t>Всего  %</t>
  </si>
  <si>
    <t>Т</t>
  </si>
  <si>
    <t>А</t>
  </si>
  <si>
    <t>место</t>
  </si>
  <si>
    <t>Кубок Национального конного парка</t>
  </si>
  <si>
    <t>Преодоление препятствий</t>
  </si>
  <si>
    <t>МО, МКЗ № 1</t>
  </si>
  <si>
    <t>24 декабря 2018 г.</t>
  </si>
  <si>
    <t>разряд</t>
  </si>
  <si>
    <t>№ паспорта лошади</t>
  </si>
  <si>
    <r>
      <t xml:space="preserve">Кличка лошади, </t>
    </r>
    <r>
      <rPr>
        <i/>
        <sz val="9"/>
        <rFont val="Times New Roman"/>
        <family val="1"/>
        <charset val="204"/>
      </rPr>
      <t xml:space="preserve">г.р., пол, масть., порода, происхождение, место рождения </t>
    </r>
  </si>
  <si>
    <t>Владелец лошади</t>
  </si>
  <si>
    <t>Команда, 
регион</t>
  </si>
  <si>
    <t>ш. о.</t>
  </si>
  <si>
    <t>время</t>
  </si>
  <si>
    <t>Маршрут №1 - 80 см, ст 9.8.2.1.</t>
  </si>
  <si>
    <r>
      <t xml:space="preserve">БОХОНОВА </t>
    </r>
    <r>
      <rPr>
        <sz val="9"/>
        <color indexed="8"/>
        <rFont val="Times New Roman"/>
        <family val="1"/>
        <charset val="204"/>
      </rPr>
      <t>Наталия, 2005</t>
    </r>
    <r>
      <rPr>
        <sz val="10"/>
        <rFont val="Arial Cyr"/>
        <family val="2"/>
        <charset val="204"/>
      </rPr>
      <t/>
    </r>
  </si>
  <si>
    <t>на оформ</t>
  </si>
  <si>
    <r>
      <t>ПРОВИНЦИАЛКА-10</t>
    </r>
    <r>
      <rPr>
        <sz val="9"/>
        <rFont val="Times New Roman"/>
        <family val="1"/>
        <charset val="204"/>
      </rPr>
      <t>, коб., рыж., трак., Великан, МКЗ № 1</t>
    </r>
  </si>
  <si>
    <t>МКЗ № 1</t>
  </si>
  <si>
    <r>
      <t>МЕЛЬНИКОВА</t>
    </r>
    <r>
      <rPr>
        <sz val="9"/>
        <rFont val="Times New Roman"/>
        <family val="1"/>
        <charset val="204"/>
      </rPr>
      <t xml:space="preserve"> Екатерина</t>
    </r>
  </si>
  <si>
    <t>018586</t>
  </si>
  <si>
    <r>
      <t>ЭЛЕГАНТНАЯ-11</t>
    </r>
    <r>
      <rPr>
        <sz val="9"/>
        <color indexed="8"/>
        <rFont val="Times New Roman"/>
        <family val="1"/>
        <charset val="204"/>
      </rPr>
      <t xml:space="preserve">, коб., т-гн., РВП, Гепард 21, Москва  </t>
    </r>
  </si>
  <si>
    <t xml:space="preserve">Янсон Т. </t>
  </si>
  <si>
    <t>КФХ Янсон</t>
  </si>
  <si>
    <r>
      <t>ЖУКОВА</t>
    </r>
    <r>
      <rPr>
        <sz val="9"/>
        <rFont val="Times New Roman"/>
        <family val="1"/>
        <charset val="204"/>
      </rPr>
      <t xml:space="preserve"> Софья, 1999</t>
    </r>
  </si>
  <si>
    <t>056699</t>
  </si>
  <si>
    <t>на оформ.</t>
  </si>
  <si>
    <r>
      <t>РЕБЕККА-12</t>
    </r>
    <r>
      <rPr>
        <sz val="9"/>
        <rFont val="Times New Roman"/>
        <family val="1"/>
        <charset val="204"/>
      </rPr>
      <t>, коб., гнед., полукр.спорт., Ритон де Фрибойс, ОАО Акрон, МО</t>
    </r>
  </si>
  <si>
    <t xml:space="preserve">ПАО "Акрон" </t>
  </si>
  <si>
    <t>ЧВ</t>
  </si>
  <si>
    <r>
      <t xml:space="preserve">ЧОУЛЗ </t>
    </r>
    <r>
      <rPr>
        <sz val="9"/>
        <rFont val="Times New Roman"/>
        <family val="1"/>
        <charset val="204"/>
      </rPr>
      <t>Николай</t>
    </r>
  </si>
  <si>
    <t>014170</t>
  </si>
  <si>
    <r>
      <t>ПЕРЛА-00</t>
    </r>
    <r>
      <rPr>
        <sz val="9"/>
        <rFont val="Times New Roman"/>
        <family val="1"/>
        <charset val="204"/>
      </rPr>
      <t>, коб., гнед., латв., Пикардс, Латвия</t>
    </r>
  </si>
  <si>
    <r>
      <t>БОРТНИК-12</t>
    </r>
    <r>
      <rPr>
        <sz val="9"/>
        <rFont val="Times New Roman"/>
        <family val="1"/>
        <charset val="204"/>
      </rPr>
      <t>, мер., гнед., орл.рыс., Колокол, МКЗ № 1</t>
    </r>
  </si>
  <si>
    <r>
      <t xml:space="preserve">МОРОЗОВА </t>
    </r>
    <r>
      <rPr>
        <sz val="9"/>
        <rFont val="Times New Roman"/>
        <family val="1"/>
        <charset val="204"/>
      </rPr>
      <t>Наталья</t>
    </r>
  </si>
  <si>
    <t>БУБНОВЫЙ-04</t>
  </si>
  <si>
    <t>051897</t>
  </si>
  <si>
    <r>
      <t>ВАНКУВЕР-09</t>
    </r>
    <r>
      <rPr>
        <sz val="9"/>
        <rFont val="Times New Roman"/>
        <family val="1"/>
        <charset val="204"/>
      </rPr>
      <t>, мер., вор., ганн., Варан, ОАО Акрон, МО</t>
    </r>
  </si>
  <si>
    <r>
      <t xml:space="preserve">СОКОЛОВА </t>
    </r>
    <r>
      <rPr>
        <sz val="9"/>
        <rFont val="Times New Roman"/>
        <family val="1"/>
        <charset val="204"/>
      </rPr>
      <t>Екатерина</t>
    </r>
  </si>
  <si>
    <t>ИШУМ-08</t>
  </si>
  <si>
    <t>СОУ ВИЗИ</t>
  </si>
  <si>
    <t>снята</t>
  </si>
  <si>
    <t>Маршрут № 2 - 100 см, ст 9.8.2.1.</t>
  </si>
  <si>
    <r>
      <t>СОКОЛОВА</t>
    </r>
    <r>
      <rPr>
        <sz val="9"/>
        <color indexed="8"/>
        <rFont val="Times New Roman"/>
        <family val="1"/>
        <charset val="204"/>
      </rPr>
      <t xml:space="preserve"> Екатерина</t>
    </r>
  </si>
  <si>
    <r>
      <t>ХОХОТУН-08</t>
    </r>
    <r>
      <rPr>
        <sz val="9"/>
        <rFont val="Times New Roman"/>
        <family val="1"/>
        <charset val="204"/>
      </rPr>
      <t>, мер., гнед., трак., Хенк</t>
    </r>
  </si>
  <si>
    <t>Маршрут № 3 - 20-40 см, "крестики", ст 9.8.2.1.</t>
  </si>
  <si>
    <r>
      <t>ЧЕРКАСОВА</t>
    </r>
    <r>
      <rPr>
        <sz val="9"/>
        <color indexed="8"/>
        <rFont val="Times New Roman"/>
        <family val="1"/>
        <charset val="204"/>
      </rPr>
      <t xml:space="preserve"> Вера, 2007</t>
    </r>
  </si>
  <si>
    <r>
      <t>КРАСА-07</t>
    </r>
    <r>
      <rPr>
        <sz val="9"/>
        <rFont val="Times New Roman"/>
        <family val="1"/>
        <charset val="204"/>
      </rPr>
      <t>, коб., т-гнед., рус.рыс., Спид Сквеад, МКЗ № 1</t>
    </r>
  </si>
  <si>
    <t>058604</t>
  </si>
  <si>
    <r>
      <t xml:space="preserve">УЗИНСКАЯ </t>
    </r>
    <r>
      <rPr>
        <sz val="9"/>
        <color indexed="8"/>
        <rFont val="Times New Roman"/>
        <family val="1"/>
        <charset val="204"/>
      </rPr>
      <t>Елизавета, 2006</t>
    </r>
  </si>
  <si>
    <r>
      <t xml:space="preserve">КОРЯБКИНА </t>
    </r>
    <r>
      <rPr>
        <sz val="9"/>
        <color indexed="8"/>
        <rFont val="Times New Roman"/>
        <family val="1"/>
        <charset val="204"/>
      </rPr>
      <t>Эмма, 2006</t>
    </r>
  </si>
  <si>
    <t>Мироненко Ю.А., ВК, Московская обл.</t>
  </si>
  <si>
    <t>Елизаветина М.Ю., ЫУ, Московская обл.</t>
  </si>
  <si>
    <r>
      <t xml:space="preserve">ЗАКУРДАЕВА </t>
    </r>
    <r>
      <rPr>
        <sz val="9"/>
        <rFont val="Times New Roman"/>
        <family val="1"/>
        <charset val="204"/>
      </rPr>
      <t>Анастасия, 2007</t>
    </r>
  </si>
  <si>
    <r>
      <t>ПУФ-05</t>
    </r>
    <r>
      <rPr>
        <sz val="9"/>
        <rFont val="Times New Roman"/>
        <family val="1"/>
        <charset val="204"/>
      </rPr>
      <t>, мер., бул., класс пони</t>
    </r>
  </si>
  <si>
    <r>
      <t>СИЛЮТИНА</t>
    </r>
    <r>
      <rPr>
        <sz val="9"/>
        <rFont val="Times New Roman"/>
        <family val="1"/>
        <charset val="204"/>
      </rPr>
      <t xml:space="preserve"> Ксения, 2008</t>
    </r>
  </si>
  <si>
    <t>013615</t>
  </si>
  <si>
    <r>
      <t>РЭКТЦ ЛИССИ-08</t>
    </r>
    <r>
      <rPr>
        <sz val="9"/>
        <rFont val="Times New Roman"/>
        <family val="1"/>
        <charset val="204"/>
      </rPr>
      <t>, коб., рыж., уэльс.пони, Волдбергс Барт, Нидерланды</t>
    </r>
  </si>
  <si>
    <t xml:space="preserve">Силютина В. </t>
  </si>
  <si>
    <t>Прадар</t>
  </si>
  <si>
    <r>
      <t xml:space="preserve">СЕРЕГИНА </t>
    </r>
    <r>
      <rPr>
        <sz val="9"/>
        <rFont val="Times New Roman"/>
        <family val="1"/>
        <charset val="204"/>
      </rPr>
      <t>Анастасия, 2008</t>
    </r>
  </si>
  <si>
    <r>
      <t>ТОММИ-07</t>
    </r>
    <r>
      <rPr>
        <sz val="9"/>
        <rFont val="Times New Roman"/>
        <family val="1"/>
        <charset val="204"/>
      </rPr>
      <t>, мер., солов., класс пони</t>
    </r>
  </si>
  <si>
    <t>Гурьянова Г.В., ВК, Московская обл.</t>
  </si>
  <si>
    <t>Кубок Национальнонго конного парка</t>
  </si>
  <si>
    <t>25 декабря 2018</t>
  </si>
  <si>
    <t>25 декабря 2018  г</t>
  </si>
  <si>
    <r>
      <t xml:space="preserve">ПОДБЕРЕЗКИНА </t>
    </r>
    <r>
      <rPr>
        <sz val="9"/>
        <rFont val="Times New Roman"/>
        <family val="1"/>
        <charset val="204"/>
      </rPr>
      <t>Злата, 2007</t>
    </r>
    <r>
      <rPr>
        <sz val="10"/>
        <rFont val="Arial Cyr"/>
        <family val="2"/>
        <charset val="204"/>
      </rPr>
      <t/>
    </r>
  </si>
  <si>
    <r>
      <t>КРУЖЕВНИЦА-09</t>
    </r>
    <r>
      <rPr>
        <sz val="9"/>
        <rFont val="Times New Roman"/>
        <family val="1"/>
        <charset val="204"/>
      </rPr>
      <t xml:space="preserve">, коб., рыж., трак., Калибр, </t>
    </r>
  </si>
  <si>
    <r>
      <t xml:space="preserve">БОХОНОВА </t>
    </r>
    <r>
      <rPr>
        <sz val="9"/>
        <color indexed="8"/>
        <rFont val="Times New Roman"/>
        <family val="1"/>
        <charset val="204"/>
      </rPr>
      <t>Наталья, 2005</t>
    </r>
  </si>
  <si>
    <t>044105</t>
  </si>
  <si>
    <r>
      <t>ЗЕЛЕНОВА</t>
    </r>
    <r>
      <rPr>
        <sz val="9"/>
        <rFont val="Times New Roman"/>
        <family val="1"/>
        <charset val="204"/>
      </rPr>
      <t xml:space="preserve"> Алиса, 2005</t>
    </r>
  </si>
  <si>
    <r>
      <t>ХЛОПЕР-04</t>
    </r>
    <r>
      <rPr>
        <sz val="9"/>
        <rFont val="Times New Roman"/>
        <family val="1"/>
        <charset val="204"/>
      </rPr>
      <t>, мер., гнед., трак., Папуас, кар., 1984, трк, Московский к/з</t>
    </r>
  </si>
  <si>
    <r>
      <t>НЕПОСЕДА-04</t>
    </r>
    <r>
      <rPr>
        <sz val="9"/>
        <rFont val="Times New Roman"/>
        <family val="1"/>
        <charset val="204"/>
      </rPr>
      <t>, коб., гнед., рус.рыс., Печерск, МКЗ № 1</t>
    </r>
  </si>
  <si>
    <r>
      <t>КОМЕТА-08</t>
    </r>
    <r>
      <rPr>
        <sz val="9"/>
        <rFont val="Times New Roman"/>
        <family val="1"/>
        <charset val="204"/>
      </rPr>
      <t>, коб., т-рыж., рус.рыс., Медоубранч Лоу, МКЗ № 1</t>
    </r>
  </si>
  <si>
    <r>
      <t xml:space="preserve">СМИРНОВА </t>
    </r>
    <r>
      <rPr>
        <sz val="9"/>
        <rFont val="Times New Roman"/>
        <family val="1"/>
        <charset val="204"/>
      </rPr>
      <t>Дария, 2009</t>
    </r>
    <r>
      <rPr>
        <sz val="10"/>
        <rFont val="Arial Cyr"/>
        <family val="2"/>
        <charset val="204"/>
      </rPr>
      <t/>
    </r>
  </si>
  <si>
    <r>
      <t xml:space="preserve">КОРШЕНКОВА </t>
    </r>
    <r>
      <rPr>
        <sz val="9"/>
        <rFont val="Times New Roman"/>
        <family val="1"/>
        <charset val="204"/>
      </rPr>
      <t>Елизавета, 2004</t>
    </r>
  </si>
  <si>
    <t>070804</t>
  </si>
  <si>
    <r>
      <t>ТОМАН</t>
    </r>
    <r>
      <rPr>
        <sz val="9"/>
        <rFont val="Times New Roman"/>
        <family val="1"/>
        <charset val="204"/>
      </rPr>
      <t xml:space="preserve"> Беата, 2005</t>
    </r>
  </si>
  <si>
    <t>025805</t>
  </si>
  <si>
    <r>
      <t>ХИТРЫЙ ПАРЕНЬ-12</t>
    </r>
    <r>
      <rPr>
        <sz val="9"/>
        <rFont val="Times New Roman"/>
        <family val="1"/>
        <charset val="204"/>
      </rPr>
      <t>, мер., рыж., трак., Питсбург, МКЗ № 1</t>
    </r>
  </si>
  <si>
    <r>
      <t>РОМАНОВА</t>
    </r>
    <r>
      <rPr>
        <sz val="9"/>
        <rFont val="Times New Roman"/>
        <family val="1"/>
        <charset val="204"/>
      </rPr>
      <t xml:space="preserve"> Анастасия, 2002</t>
    </r>
    <r>
      <rPr>
        <sz val="10"/>
        <rFont val="Arial Cyr"/>
        <family val="2"/>
        <charset val="204"/>
      </rPr>
      <t/>
    </r>
  </si>
  <si>
    <t>057202</t>
  </si>
  <si>
    <r>
      <t>ПОРТУПЕЯ-13</t>
    </r>
    <r>
      <rPr>
        <sz val="9"/>
        <color indexed="8"/>
        <rFont val="Times New Roman"/>
        <family val="1"/>
        <charset val="204"/>
      </rPr>
      <t>, коб., гнед., трак., Питсбург, МКЗ № 1</t>
    </r>
  </si>
  <si>
    <r>
      <t xml:space="preserve">ЩЕМЕЛИНА  </t>
    </r>
    <r>
      <rPr>
        <sz val="9"/>
        <rFont val="Times New Roman"/>
        <family val="1"/>
        <charset val="204"/>
      </rPr>
      <t>Виктория, 2002</t>
    </r>
  </si>
  <si>
    <t>018306</t>
  </si>
  <si>
    <t>ГРАНПРИ</t>
  </si>
  <si>
    <t>067702</t>
  </si>
  <si>
    <r>
      <t>ОПИСЬ-12</t>
    </r>
    <r>
      <rPr>
        <sz val="9"/>
        <rFont val="Times New Roman"/>
        <family val="1"/>
        <charset val="204"/>
      </rPr>
      <t>, коб., сер., трак., Питсбург</t>
    </r>
  </si>
  <si>
    <t>Предварительный приз -юноши</t>
  </si>
  <si>
    <r>
      <t xml:space="preserve">СТЕПАНОВА  </t>
    </r>
    <r>
      <rPr>
        <sz val="9"/>
        <rFont val="Times New Roman"/>
        <family val="1"/>
        <charset val="204"/>
      </rPr>
      <t>Настасья, 2002</t>
    </r>
    <r>
      <rPr>
        <sz val="10"/>
        <rFont val="Arial Cyr"/>
        <family val="2"/>
        <charset val="204"/>
      </rPr>
      <t/>
    </r>
  </si>
  <si>
    <t>067602</t>
  </si>
  <si>
    <t>076003</t>
  </si>
  <si>
    <r>
      <t>ФЕРСТ ФЕРНАНДО-04</t>
    </r>
    <r>
      <rPr>
        <sz val="9"/>
        <rFont val="Times New Roman"/>
        <family val="1"/>
        <charset val="204"/>
      </rPr>
      <t>, мер., рыж., ганн., Ферст Пикапо, Германия</t>
    </r>
  </si>
  <si>
    <r>
      <t xml:space="preserve">КУХТАРОВА </t>
    </r>
    <r>
      <rPr>
        <sz val="9"/>
        <rFont val="Times New Roman"/>
        <family val="1"/>
        <charset val="204"/>
      </rPr>
      <t>Татьяна, 2000</t>
    </r>
  </si>
  <si>
    <t>080900</t>
  </si>
  <si>
    <t>007694</t>
  </si>
  <si>
    <r>
      <t>ВАЛДАЙ-07</t>
    </r>
    <r>
      <rPr>
        <sz val="9"/>
        <rFont val="Times New Roman"/>
        <family val="1"/>
        <charset val="204"/>
      </rPr>
      <t>, жер., вор., рус.полукр., Варан, ОАО "Акрон"</t>
    </r>
  </si>
  <si>
    <r>
      <t xml:space="preserve">ЕНДОВИЦКАЯ </t>
    </r>
    <r>
      <rPr>
        <sz val="9"/>
        <rFont val="Times New Roman"/>
        <family val="1"/>
        <charset val="204"/>
      </rPr>
      <t>Анна</t>
    </r>
  </si>
  <si>
    <t>056398</t>
  </si>
  <si>
    <r>
      <t>ЛОРД-04</t>
    </r>
    <r>
      <rPr>
        <sz val="9"/>
        <rFont val="Times New Roman"/>
        <family val="1"/>
        <charset val="204"/>
      </rPr>
      <t>, мер., гнед., ЧВ, Фантастиш Лайт</t>
    </r>
  </si>
  <si>
    <r>
      <t>ГРИШИНА</t>
    </r>
    <r>
      <rPr>
        <sz val="9"/>
        <rFont val="Times New Roman"/>
        <family val="1"/>
        <charset val="204"/>
      </rPr>
      <t xml:space="preserve"> Стефания, 2003</t>
    </r>
    <r>
      <rPr>
        <sz val="10"/>
        <rFont val="Arial Cyr"/>
        <family val="2"/>
        <charset val="204"/>
      </rPr>
      <t/>
    </r>
  </si>
  <si>
    <t>076903</t>
  </si>
  <si>
    <r>
      <t>РЕДУТ-11</t>
    </r>
    <r>
      <rPr>
        <sz val="9"/>
        <rFont val="Times New Roman"/>
        <family val="1"/>
        <charset val="204"/>
      </rPr>
      <t>, мер., гнед., ганн., Реверс, ОАО Акрон, МО</t>
    </r>
  </si>
  <si>
    <r>
      <t xml:space="preserve">АЛЕКСАНОВА </t>
    </r>
    <r>
      <rPr>
        <sz val="9"/>
        <rFont val="Times New Roman"/>
        <family val="1"/>
        <charset val="204"/>
      </rPr>
      <t>Ярослава, 1997</t>
    </r>
  </si>
  <si>
    <t>036597</t>
  </si>
  <si>
    <r>
      <t>ЭВЕРА-10</t>
    </r>
    <r>
      <rPr>
        <sz val="9"/>
        <rFont val="Times New Roman"/>
        <family val="1"/>
        <charset val="204"/>
      </rPr>
      <t>, коб., вор., ганн., Эмират, ОАО Акрон, МО</t>
    </r>
  </si>
  <si>
    <t>25 декабря 2018 г.</t>
  </si>
  <si>
    <r>
      <t xml:space="preserve">АЛЕКСЕЕВА </t>
    </r>
    <r>
      <rPr>
        <sz val="9"/>
        <rFont val="Times New Roman"/>
        <family val="1"/>
        <charset val="204"/>
      </rPr>
      <t>Диана, 2003</t>
    </r>
  </si>
  <si>
    <r>
      <t>АЛЬБАТРОС-98</t>
    </r>
    <r>
      <rPr>
        <sz val="9"/>
        <rFont val="Times New Roman"/>
        <family val="1"/>
        <charset val="204"/>
      </rPr>
      <t>, мер., гнед., арабск., Балатон</t>
    </r>
  </si>
  <si>
    <r>
      <t>ПУШКАРЕВА</t>
    </r>
    <r>
      <rPr>
        <sz val="9"/>
        <rFont val="Times New Roman"/>
        <family val="1"/>
        <charset val="204"/>
      </rPr>
      <t xml:space="preserve"> Анастасия, 2005</t>
    </r>
    <r>
      <rPr>
        <sz val="10"/>
        <rFont val="Arial Cyr"/>
        <family val="2"/>
        <charset val="204"/>
      </rPr>
      <t/>
    </r>
  </si>
  <si>
    <t>045105</t>
  </si>
  <si>
    <r>
      <t>ПЯТИГОРСК-12</t>
    </r>
    <r>
      <rPr>
        <sz val="9"/>
        <rFont val="Times New Roman"/>
        <family val="1"/>
        <charset val="204"/>
      </rPr>
      <t>, мер., сер., ганн., Питсбург, ОАО Акрон</t>
    </r>
  </si>
  <si>
    <t>077703</t>
  </si>
  <si>
    <r>
      <t>ФАРС-12</t>
    </r>
    <r>
      <rPr>
        <sz val="9"/>
        <rFont val="Times New Roman"/>
        <family val="1"/>
        <charset val="204"/>
      </rPr>
      <t>, мер., гнед., орл.рыс., Смак, МКЗ № 1</t>
    </r>
  </si>
  <si>
    <r>
      <t xml:space="preserve">ЕГОРОВА </t>
    </r>
    <r>
      <rPr>
        <sz val="9"/>
        <rFont val="Times New Roman"/>
        <family val="1"/>
        <charset val="204"/>
      </rPr>
      <t>Анастасия, 2005</t>
    </r>
    <r>
      <rPr>
        <sz val="10"/>
        <rFont val="Arial Cyr"/>
        <family val="2"/>
        <charset val="204"/>
      </rPr>
      <t/>
    </r>
  </si>
  <si>
    <r>
      <t>КАЗИМИРОВА</t>
    </r>
    <r>
      <rPr>
        <sz val="9"/>
        <rFont val="Times New Roman"/>
        <family val="1"/>
        <charset val="204"/>
      </rPr>
      <t xml:space="preserve"> Ева, 2003</t>
    </r>
    <r>
      <rPr>
        <sz val="10"/>
        <rFont val="Arial Cyr"/>
        <family val="2"/>
        <charset val="204"/>
      </rPr>
      <t/>
    </r>
  </si>
  <si>
    <t>019459</t>
  </si>
  <si>
    <r>
      <t>ДИГНО 2-11</t>
    </r>
    <r>
      <rPr>
        <sz val="9"/>
        <rFont val="Times New Roman"/>
        <family val="1"/>
        <charset val="204"/>
      </rPr>
      <t>, мер., вор., ганн., Де Ниро, Германия</t>
    </r>
  </si>
  <si>
    <t>Румянцева Е.</t>
  </si>
  <si>
    <r>
      <t xml:space="preserve">КУЗНЕЦОВА </t>
    </r>
    <r>
      <rPr>
        <sz val="9"/>
        <color indexed="8"/>
        <rFont val="Times New Roman"/>
        <family val="1"/>
        <charset val="204"/>
      </rPr>
      <t>Полина, 2002</t>
    </r>
  </si>
  <si>
    <t>088802</t>
  </si>
  <si>
    <r>
      <t>САКРАМЕНТО-07</t>
    </r>
    <r>
      <rPr>
        <sz val="9"/>
        <color indexed="8"/>
        <rFont val="Times New Roman"/>
        <family val="1"/>
        <charset val="204"/>
      </rPr>
      <t>, мер., гнед., голшт., Капито Кинг, Беларусь</t>
    </r>
  </si>
  <si>
    <t>030698</t>
  </si>
  <si>
    <r>
      <t xml:space="preserve">ТРОФИМОВА 
</t>
    </r>
    <r>
      <rPr>
        <sz val="9"/>
        <rFont val="Times New Roman"/>
        <family val="1"/>
        <charset val="204"/>
      </rPr>
      <t>Полина, 1999</t>
    </r>
    <r>
      <rPr>
        <sz val="10"/>
        <rFont val="Arial Cyr"/>
        <family val="2"/>
        <charset val="204"/>
      </rPr>
      <t/>
    </r>
  </si>
  <si>
    <t>049498</t>
  </si>
  <si>
    <t>001168</t>
  </si>
  <si>
    <r>
      <t>РАУЛЬС-99</t>
    </r>
    <r>
      <rPr>
        <sz val="9"/>
        <color indexed="8"/>
        <rFont val="Times New Roman"/>
        <family val="1"/>
        <charset val="204"/>
      </rPr>
      <t xml:space="preserve">, мер., рыж., латв., RuFs, Латвия </t>
    </r>
  </si>
  <si>
    <r>
      <t xml:space="preserve">ЕФИМОВА </t>
    </r>
    <r>
      <rPr>
        <sz val="9"/>
        <rFont val="Times New Roman"/>
        <family val="1"/>
        <charset val="204"/>
      </rPr>
      <t>Мирослава</t>
    </r>
  </si>
  <si>
    <t>027995</t>
  </si>
  <si>
    <t>005795</t>
  </si>
  <si>
    <r>
      <t xml:space="preserve">ХЕОПС-01, </t>
    </r>
    <r>
      <rPr>
        <sz val="9"/>
        <rFont val="Times New Roman"/>
        <family val="1"/>
        <charset val="204"/>
      </rPr>
      <t xml:space="preserve"> гнед., трак., Папуас, Московский к/з.</t>
    </r>
  </si>
  <si>
    <t xml:space="preserve">Заярная Г </t>
  </si>
  <si>
    <t>КЮР юношеских езд</t>
  </si>
  <si>
    <t>КЮР Среднего приза № 1</t>
  </si>
  <si>
    <t>Судьи:   Н - Ковалева М.Г., 1К, Ивановская обл.,  С -Гурьянова Г.В., ВК, Московская обл., М - Титова Н., 3К, Москва</t>
  </si>
  <si>
    <t>ВИНДЗОР</t>
  </si>
  <si>
    <t>Сошла</t>
  </si>
  <si>
    <t>Судьи:   Н - Заярная Г.Е., б/к, Московская обл.,  С -Гурьянова Г.В., ВК, Московская обл., М - Титова Н., 3К, Москва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</si>
</sst>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hh:mm"/>
  </numFmts>
  <fonts count="42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i/>
      <sz val="26"/>
      <name val="Monotype Corsiva"/>
      <family val="4"/>
      <charset val="204"/>
    </font>
    <font>
      <sz val="26"/>
      <name val="Arial"/>
      <family val="2"/>
      <charset val="204"/>
    </font>
    <font>
      <sz val="26"/>
      <name val="Arial Cyr"/>
      <family val="2"/>
      <charset val="204"/>
    </font>
    <font>
      <i/>
      <sz val="14"/>
      <name val="Times New Roman"/>
      <family val="1"/>
      <charset val="204"/>
    </font>
    <font>
      <b/>
      <i/>
      <sz val="2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36"/>
      <name val="Monotype Corsiva"/>
      <family val="4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Georgia"/>
      <family val="1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1"/>
    </font>
    <font>
      <b/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0" fillId="0" borderId="0"/>
    <xf numFmtId="0" fontId="1" fillId="0" borderId="0"/>
    <xf numFmtId="0" fontId="28" fillId="0" borderId="0"/>
  </cellStyleXfs>
  <cellXfs count="231">
    <xf numFmtId="0" fontId="0" fillId="0" borderId="0" xfId="0"/>
    <xf numFmtId="0" fontId="1" fillId="0" borderId="0" xfId="9" applyFont="1"/>
    <xf numFmtId="0" fontId="1" fillId="0" borderId="0" xfId="9" applyFont="1" applyAlignment="1">
      <alignment wrapText="1"/>
    </xf>
    <xf numFmtId="0" fontId="2" fillId="0" borderId="0" xfId="9" applyFont="1"/>
    <xf numFmtId="0" fontId="1" fillId="0" borderId="0" xfId="9"/>
    <xf numFmtId="0" fontId="9" fillId="0" borderId="0" xfId="9" applyFont="1" applyAlignment="1">
      <alignment horizontal="center" vertical="center"/>
    </xf>
    <xf numFmtId="0" fontId="15" fillId="0" borderId="0" xfId="9" applyFont="1" applyBorder="1" applyAlignment="1">
      <alignment horizontal="left"/>
    </xf>
    <xf numFmtId="0" fontId="15" fillId="0" borderId="0" xfId="9" applyFont="1" applyAlignment="1">
      <alignment wrapText="1"/>
    </xf>
    <xf numFmtId="0" fontId="15" fillId="0" borderId="0" xfId="9" applyFont="1"/>
    <xf numFmtId="0" fontId="9" fillId="0" borderId="0" xfId="9" applyFont="1"/>
    <xf numFmtId="0" fontId="9" fillId="0" borderId="0" xfId="9" applyFont="1" applyAlignment="1">
      <alignment vertical="center"/>
    </xf>
    <xf numFmtId="0" fontId="15" fillId="0" borderId="0" xfId="9" applyFont="1" applyAlignment="1">
      <alignment horizontal="center" vertical="center"/>
    </xf>
    <xf numFmtId="0" fontId="9" fillId="0" borderId="0" xfId="9" applyFont="1" applyBorder="1" applyAlignment="1">
      <alignment vertical="center"/>
    </xf>
    <xf numFmtId="0" fontId="15" fillId="0" borderId="0" xfId="9" applyFont="1" applyAlignment="1">
      <alignment vertical="center" wrapText="1"/>
    </xf>
    <xf numFmtId="1" fontId="15" fillId="0" borderId="0" xfId="9" applyNumberFormat="1" applyFont="1" applyBorder="1" applyAlignment="1">
      <alignment horizontal="center" vertical="center" wrapText="1"/>
    </xf>
    <xf numFmtId="0" fontId="1" fillId="0" borderId="0" xfId="9" applyFont="1" applyBorder="1" applyAlignment="1">
      <alignment wrapText="1"/>
    </xf>
    <xf numFmtId="2" fontId="9" fillId="0" borderId="1" xfId="13" applyNumberFormat="1" applyFont="1" applyFill="1" applyBorder="1" applyAlignment="1">
      <alignment horizontal="center" vertical="center" textRotation="90" wrapText="1"/>
    </xf>
    <xf numFmtId="2" fontId="9" fillId="0" borderId="1" xfId="13" applyNumberFormat="1" applyFont="1" applyFill="1" applyBorder="1" applyAlignment="1">
      <alignment horizontal="center" vertical="center" wrapText="1"/>
    </xf>
    <xf numFmtId="0" fontId="15" fillId="0" borderId="0" xfId="9" applyFont="1" applyBorder="1" applyAlignment="1"/>
    <xf numFmtId="0" fontId="4" fillId="0" borderId="5" xfId="9" applyFon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vertical="center" textRotation="90" wrapText="1"/>
    </xf>
    <xf numFmtId="0" fontId="10" fillId="0" borderId="1" xfId="11" applyFont="1" applyFill="1" applyBorder="1" applyAlignment="1">
      <alignment horizontal="center" vertical="center" textRotation="90" wrapText="1"/>
    </xf>
    <xf numFmtId="0" fontId="21" fillId="0" borderId="0" xfId="9" applyFont="1" applyAlignment="1">
      <alignment horizontal="center" vertical="center" wrapText="1"/>
    </xf>
    <xf numFmtId="0" fontId="22" fillId="0" borderId="0" xfId="9" applyFont="1"/>
    <xf numFmtId="0" fontId="23" fillId="0" borderId="0" xfId="0" applyFont="1"/>
    <xf numFmtId="165" fontId="9" fillId="0" borderId="1" xfId="14" applyNumberFormat="1" applyFont="1" applyFill="1" applyBorder="1" applyAlignment="1">
      <alignment horizontal="center" vertical="center" wrapText="1"/>
    </xf>
    <xf numFmtId="164" fontId="9" fillId="0" borderId="1" xfId="14" applyNumberFormat="1" applyFont="1" applyFill="1" applyBorder="1" applyAlignment="1">
      <alignment horizontal="center" vertical="center" wrapText="1"/>
    </xf>
    <xf numFmtId="164" fontId="4" fillId="0" borderId="1" xfId="14" applyNumberFormat="1" applyFont="1" applyFill="1" applyBorder="1" applyAlignment="1">
      <alignment horizontal="center" vertical="center" wrapText="1"/>
    </xf>
    <xf numFmtId="164" fontId="11" fillId="0" borderId="5" xfId="13" applyNumberFormat="1" applyFont="1" applyFill="1" applyBorder="1" applyAlignment="1">
      <alignment horizontal="center" vertical="center" wrapText="1"/>
    </xf>
    <xf numFmtId="164" fontId="11" fillId="3" borderId="5" xfId="13" applyNumberFormat="1" applyFont="1" applyFill="1" applyBorder="1" applyAlignment="1">
      <alignment horizontal="center" vertical="center" wrapText="1"/>
    </xf>
    <xf numFmtId="165" fontId="9" fillId="3" borderId="1" xfId="14" applyNumberFormat="1" applyFont="1" applyFill="1" applyBorder="1" applyAlignment="1">
      <alignment horizontal="center" vertical="center" wrapText="1"/>
    </xf>
    <xf numFmtId="164" fontId="9" fillId="3" borderId="1" xfId="14" applyNumberFormat="1" applyFont="1" applyFill="1" applyBorder="1" applyAlignment="1">
      <alignment horizontal="center" vertical="center" wrapText="1"/>
    </xf>
    <xf numFmtId="0" fontId="9" fillId="3" borderId="1" xfId="11" applyFont="1" applyFill="1" applyBorder="1" applyAlignment="1">
      <alignment horizontal="center" vertical="center" wrapText="1"/>
    </xf>
    <xf numFmtId="164" fontId="4" fillId="3" borderId="1" xfId="14" applyNumberFormat="1" applyFont="1" applyFill="1" applyBorder="1" applyAlignment="1">
      <alignment horizontal="center" vertical="center" wrapText="1"/>
    </xf>
    <xf numFmtId="0" fontId="9" fillId="3" borderId="0" xfId="9" applyFont="1" applyFill="1"/>
    <xf numFmtId="0" fontId="9" fillId="3" borderId="0" xfId="9" applyFont="1" applyFill="1" applyAlignment="1">
      <alignment horizontal="center" vertical="center"/>
    </xf>
    <xf numFmtId="0" fontId="11" fillId="0" borderId="5" xfId="15" applyFont="1" applyBorder="1" applyAlignment="1">
      <alignment horizontal="center" vertical="center" wrapText="1"/>
    </xf>
    <xf numFmtId="0" fontId="10" fillId="0" borderId="5" xfId="15" applyFont="1" applyFill="1" applyBorder="1" applyAlignment="1">
      <alignment vertical="center" wrapText="1"/>
    </xf>
    <xf numFmtId="0" fontId="10" fillId="0" borderId="5" xfId="15" applyFont="1" applyFill="1" applyBorder="1" applyAlignment="1">
      <alignment horizontal="left" vertical="center" wrapText="1"/>
    </xf>
    <xf numFmtId="0" fontId="11" fillId="0" borderId="5" xfId="15" applyFont="1" applyFill="1" applyBorder="1" applyAlignment="1">
      <alignment horizontal="center" vertical="center" wrapText="1"/>
    </xf>
    <xf numFmtId="165" fontId="9" fillId="0" borderId="4" xfId="14" applyNumberFormat="1" applyFont="1" applyFill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/>
    </xf>
    <xf numFmtId="165" fontId="9" fillId="3" borderId="4" xfId="14" applyNumberFormat="1" applyFont="1" applyFill="1" applyBorder="1" applyAlignment="1">
      <alignment horizontal="center" vertical="center" wrapText="1"/>
    </xf>
    <xf numFmtId="164" fontId="11" fillId="0" borderId="5" xfId="13" applyNumberFormat="1" applyFont="1" applyFill="1" applyBorder="1" applyAlignment="1">
      <alignment horizontal="center" vertical="center" wrapText="1"/>
    </xf>
    <xf numFmtId="0" fontId="11" fillId="0" borderId="1" xfId="16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7" fillId="0" borderId="0" xfId="9" applyFont="1" applyBorder="1" applyAlignment="1">
      <alignment vertical="center"/>
    </xf>
    <xf numFmtId="0" fontId="11" fillId="0" borderId="1" xfId="10" applyFont="1" applyBorder="1" applyAlignment="1">
      <alignment horizontal="center" vertical="center" wrapText="1"/>
    </xf>
    <xf numFmtId="0" fontId="27" fillId="0" borderId="0" xfId="9" applyFont="1" applyBorder="1" applyAlignment="1">
      <alignment vertical="center" wrapText="1"/>
    </xf>
    <xf numFmtId="0" fontId="20" fillId="0" borderId="0" xfId="18" applyFont="1"/>
    <xf numFmtId="0" fontId="9" fillId="0" borderId="0" xfId="18" applyFont="1"/>
    <xf numFmtId="0" fontId="4" fillId="0" borderId="0" xfId="9" applyFont="1" applyBorder="1" applyAlignment="1">
      <alignment horizontal="left"/>
    </xf>
    <xf numFmtId="0" fontId="4" fillId="0" borderId="0" xfId="9" applyFont="1" applyAlignment="1">
      <alignment wrapText="1"/>
    </xf>
    <xf numFmtId="0" fontId="4" fillId="0" borderId="0" xfId="9" applyFont="1"/>
    <xf numFmtId="0" fontId="28" fillId="0" borderId="0" xfId="18" applyAlignment="1">
      <alignment horizontal="center" vertical="center"/>
    </xf>
    <xf numFmtId="0" fontId="29" fillId="0" borderId="2" xfId="18" applyFont="1" applyBorder="1" applyAlignment="1">
      <alignment horizontal="center" vertical="center" wrapText="1"/>
    </xf>
    <xf numFmtId="2" fontId="19" fillId="0" borderId="1" xfId="18" applyNumberFormat="1" applyFont="1" applyBorder="1" applyAlignment="1">
      <alignment horizontal="center" vertical="center"/>
    </xf>
    <xf numFmtId="2" fontId="15" fillId="0" borderId="1" xfId="18" applyNumberFormat="1" applyFont="1" applyBorder="1" applyAlignment="1">
      <alignment horizontal="center" vertical="center"/>
    </xf>
    <xf numFmtId="1" fontId="30" fillId="0" borderId="1" xfId="19" applyNumberFormat="1" applyFont="1" applyFill="1" applyBorder="1" applyAlignment="1">
      <alignment horizontal="center" vertical="center"/>
    </xf>
    <xf numFmtId="164" fontId="19" fillId="0" borderId="1" xfId="18" applyNumberFormat="1" applyFont="1" applyBorder="1" applyAlignment="1">
      <alignment horizontal="center" vertical="center"/>
    </xf>
    <xf numFmtId="2" fontId="31" fillId="0" borderId="1" xfId="18" applyNumberFormat="1" applyFont="1" applyBorder="1" applyAlignment="1">
      <alignment horizontal="center" vertical="center"/>
    </xf>
    <xf numFmtId="0" fontId="28" fillId="0" borderId="0" xfId="18"/>
    <xf numFmtId="0" fontId="1" fillId="0" borderId="0" xfId="18" applyFont="1" applyAlignment="1">
      <alignment wrapText="1"/>
    </xf>
    <xf numFmtId="0" fontId="1" fillId="0" borderId="0" xfId="18" applyFont="1" applyAlignment="1">
      <alignment shrinkToFit="1"/>
    </xf>
    <xf numFmtId="0" fontId="32" fillId="0" borderId="0" xfId="12" applyFont="1" applyBorder="1" applyAlignment="1">
      <alignment vertical="center" wrapText="1"/>
    </xf>
    <xf numFmtId="0" fontId="33" fillId="0" borderId="0" xfId="20" applyFont="1"/>
    <xf numFmtId="0" fontId="9" fillId="0" borderId="0" xfId="20" applyFont="1"/>
    <xf numFmtId="0" fontId="34" fillId="0" borderId="0" xfId="20" applyFont="1" applyBorder="1" applyAlignment="1">
      <alignment vertical="center"/>
    </xf>
    <xf numFmtId="0" fontId="5" fillId="0" borderId="0" xfId="20" applyFont="1" applyAlignment="1"/>
    <xf numFmtId="0" fontId="5" fillId="0" borderId="0" xfId="20" applyFont="1" applyAlignment="1">
      <alignment wrapText="1"/>
    </xf>
    <xf numFmtId="166" fontId="5" fillId="0" borderId="8" xfId="20" applyNumberFormat="1" applyFont="1" applyBorder="1" applyAlignment="1">
      <alignment wrapText="1"/>
    </xf>
    <xf numFmtId="0" fontId="26" fillId="0" borderId="0" xfId="20" applyFont="1"/>
    <xf numFmtId="0" fontId="5" fillId="0" borderId="0" xfId="20" applyFont="1" applyBorder="1" applyAlignment="1">
      <alignment wrapText="1"/>
    </xf>
    <xf numFmtId="0" fontId="6" fillId="4" borderId="5" xfId="21" applyFont="1" applyFill="1" applyBorder="1" applyAlignment="1" applyProtection="1">
      <alignment horizontal="center" vertical="center"/>
      <protection locked="0"/>
    </xf>
    <xf numFmtId="0" fontId="1" fillId="0" borderId="0" xfId="20" applyAlignment="1">
      <alignment horizontal="center" vertical="center"/>
    </xf>
    <xf numFmtId="0" fontId="1" fillId="0" borderId="0" xfId="20" applyBorder="1" applyAlignment="1">
      <alignment horizontal="center" vertical="center"/>
    </xf>
    <xf numFmtId="1" fontId="16" fillId="3" borderId="5" xfId="20" applyNumberFormat="1" applyFont="1" applyFill="1" applyBorder="1" applyAlignment="1">
      <alignment horizontal="center" vertical="center"/>
    </xf>
    <xf numFmtId="49" fontId="7" fillId="0" borderId="5" xfId="22" applyNumberFormat="1" applyFont="1" applyFill="1" applyBorder="1" applyAlignment="1">
      <alignment horizontal="center" vertical="center" wrapText="1"/>
    </xf>
    <xf numFmtId="0" fontId="10" fillId="0" borderId="5" xfId="22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 wrapText="1"/>
    </xf>
    <xf numFmtId="0" fontId="11" fillId="0" borderId="5" xfId="22" applyFont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36" fillId="3" borderId="0" xfId="20" applyFont="1" applyFill="1"/>
    <xf numFmtId="0" fontId="37" fillId="3" borderId="0" xfId="20" applyFont="1" applyFill="1"/>
    <xf numFmtId="0" fontId="10" fillId="0" borderId="1" xfId="22" applyFont="1" applyBorder="1" applyAlignment="1">
      <alignment horizontal="left" vertical="center" wrapText="1"/>
    </xf>
    <xf numFmtId="49" fontId="7" fillId="0" borderId="1" xfId="22" applyNumberFormat="1" applyFont="1" applyBorder="1" applyAlignment="1">
      <alignment horizontal="center" vertical="center" wrapText="1"/>
    </xf>
    <xf numFmtId="0" fontId="11" fillId="0" borderId="1" xfId="22" applyFont="1" applyBorder="1" applyAlignment="1">
      <alignment horizontal="center" vertical="center" wrapText="1"/>
    </xf>
    <xf numFmtId="49" fontId="7" fillId="0" borderId="5" xfId="22" applyNumberFormat="1" applyFont="1" applyBorder="1" applyAlignment="1">
      <alignment horizontal="center" vertical="center" wrapText="1"/>
    </xf>
    <xf numFmtId="0" fontId="13" fillId="0" borderId="5" xfId="4" applyFont="1" applyBorder="1" applyAlignment="1">
      <alignment vertical="center" wrapText="1"/>
    </xf>
    <xf numFmtId="0" fontId="11" fillId="0" borderId="9" xfId="20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0" fillId="0" borderId="1" xfId="15" applyFont="1" applyFill="1" applyBorder="1" applyAlignment="1">
      <alignment vertical="center" wrapText="1"/>
    </xf>
    <xf numFmtId="49" fontId="7" fillId="0" borderId="1" xfId="22" applyNumberFormat="1" applyFont="1" applyFill="1" applyBorder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left" vertical="center" wrapText="1"/>
    </xf>
    <xf numFmtId="49" fontId="7" fillId="0" borderId="3" xfId="22" applyNumberFormat="1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left" vertical="center" wrapText="1"/>
    </xf>
    <xf numFmtId="0" fontId="11" fillId="2" borderId="3" xfId="15" applyFont="1" applyFill="1" applyBorder="1" applyAlignment="1">
      <alignment horizontal="center" vertical="center" wrapText="1"/>
    </xf>
    <xf numFmtId="0" fontId="11" fillId="0" borderId="10" xfId="15" applyFont="1" applyFill="1" applyBorder="1" applyAlignment="1">
      <alignment horizontal="center" vertical="center" wrapText="1"/>
    </xf>
    <xf numFmtId="0" fontId="11" fillId="2" borderId="5" xfId="15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1" fontId="16" fillId="3" borderId="11" xfId="20" applyNumberFormat="1" applyFont="1" applyFill="1" applyBorder="1" applyAlignment="1">
      <alignment horizontal="center" vertical="center"/>
    </xf>
    <xf numFmtId="0" fontId="11" fillId="2" borderId="2" xfId="15" applyFont="1" applyFill="1" applyBorder="1" applyAlignment="1">
      <alignment horizontal="center" vertical="center" wrapText="1"/>
    </xf>
    <xf numFmtId="1" fontId="4" fillId="0" borderId="0" xfId="20" applyNumberFormat="1" applyFont="1" applyFill="1" applyBorder="1" applyAlignment="1">
      <alignment horizontal="center" vertical="center"/>
    </xf>
    <xf numFmtId="0" fontId="5" fillId="0" borderId="0" xfId="20" applyFont="1" applyFill="1" applyAlignment="1"/>
    <xf numFmtId="0" fontId="38" fillId="0" borderId="0" xfId="20" applyFont="1" applyFill="1" applyAlignment="1"/>
    <xf numFmtId="0" fontId="5" fillId="0" borderId="0" xfId="20" applyFont="1" applyAlignment="1">
      <alignment shrinkToFit="1"/>
    </xf>
    <xf numFmtId="0" fontId="5" fillId="0" borderId="0" xfId="20" applyFont="1" applyAlignment="1">
      <alignment horizontal="left"/>
    </xf>
    <xf numFmtId="0" fontId="0" fillId="0" borderId="0" xfId="20" applyFont="1"/>
    <xf numFmtId="0" fontId="0" fillId="0" borderId="0" xfId="20" applyFont="1" applyAlignment="1">
      <alignment wrapText="1"/>
    </xf>
    <xf numFmtId="0" fontId="39" fillId="0" borderId="0" xfId="20" applyFont="1" applyAlignment="1">
      <alignment wrapText="1"/>
    </xf>
    <xf numFmtId="0" fontId="39" fillId="0" borderId="0" xfId="20" applyFont="1" applyAlignment="1">
      <alignment shrinkToFit="1"/>
    </xf>
    <xf numFmtId="0" fontId="0" fillId="0" borderId="0" xfId="20" applyFont="1" applyAlignment="1">
      <alignment horizontal="center" wrapText="1"/>
    </xf>
    <xf numFmtId="0" fontId="0" fillId="0" borderId="0" xfId="20" applyFont="1" applyFill="1"/>
    <xf numFmtId="0" fontId="1" fillId="0" borderId="0" xfId="20"/>
    <xf numFmtId="0" fontId="1" fillId="0" borderId="0" xfId="5"/>
    <xf numFmtId="0" fontId="10" fillId="0" borderId="1" xfId="22" applyFont="1" applyFill="1" applyBorder="1" applyAlignment="1">
      <alignment horizontal="left" vertical="center" wrapText="1"/>
    </xf>
    <xf numFmtId="0" fontId="10" fillId="0" borderId="3" xfId="22" applyFont="1" applyFill="1" applyBorder="1" applyAlignment="1">
      <alignment vertical="center" wrapText="1"/>
    </xf>
    <xf numFmtId="0" fontId="11" fillId="0" borderId="1" xfId="22" applyFont="1" applyFill="1" applyBorder="1" applyAlignment="1">
      <alignment horizontal="center" vertical="center" wrapText="1"/>
    </xf>
    <xf numFmtId="0" fontId="10" fillId="0" borderId="1" xfId="25" applyFont="1" applyFill="1" applyBorder="1" applyAlignment="1">
      <alignment horizontal="left" vertical="center" wrapText="1"/>
    </xf>
    <xf numFmtId="49" fontId="7" fillId="0" borderId="1" xfId="2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1" fillId="2" borderId="1" xfId="24" applyFont="1" applyFill="1" applyBorder="1" applyAlignment="1">
      <alignment horizontal="center" vertical="center" wrapText="1"/>
    </xf>
    <xf numFmtId="0" fontId="11" fillId="2" borderId="1" xfId="25" applyFont="1" applyFill="1" applyBorder="1" applyAlignment="1">
      <alignment horizontal="center" vertical="center" wrapText="1"/>
    </xf>
    <xf numFmtId="0" fontId="11" fillId="0" borderId="5" xfId="22" applyFont="1" applyFill="1" applyBorder="1" applyAlignment="1">
      <alignment horizontal="center" vertical="center" wrapText="1"/>
    </xf>
    <xf numFmtId="0" fontId="10" fillId="2" borderId="1" xfId="22" applyFont="1" applyFill="1" applyBorder="1" applyAlignment="1">
      <alignment horizontal="left" vertical="center" wrapText="1"/>
    </xf>
    <xf numFmtId="49" fontId="7" fillId="2" borderId="1" xfId="22" applyNumberFormat="1" applyFont="1" applyFill="1" applyBorder="1" applyAlignment="1">
      <alignment horizontal="center" vertical="center" wrapText="1"/>
    </xf>
    <xf numFmtId="0" fontId="10" fillId="0" borderId="1" xfId="22" applyFont="1" applyFill="1" applyBorder="1" applyAlignment="1">
      <alignment vertical="center" wrapText="1"/>
    </xf>
    <xf numFmtId="0" fontId="13" fillId="2" borderId="1" xfId="4" applyFont="1" applyFill="1" applyBorder="1" applyAlignment="1">
      <alignment horizontal="left" vertical="center" wrapText="1"/>
    </xf>
    <xf numFmtId="0" fontId="12" fillId="0" borderId="1" xfId="4" applyFont="1" applyBorder="1" applyAlignment="1">
      <alignment horizontal="center" vertical="center" wrapText="1"/>
    </xf>
    <xf numFmtId="0" fontId="10" fillId="0" borderId="5" xfId="22" applyFont="1" applyFill="1" applyBorder="1" applyAlignment="1">
      <alignment vertical="center" wrapText="1"/>
    </xf>
    <xf numFmtId="0" fontId="11" fillId="0" borderId="5" xfId="16" applyFont="1" applyFill="1" applyBorder="1" applyAlignment="1">
      <alignment horizontal="center" vertical="center"/>
    </xf>
    <xf numFmtId="0" fontId="11" fillId="0" borderId="1" xfId="25" applyFont="1" applyFill="1" applyBorder="1" applyAlignment="1">
      <alignment horizontal="center" vertical="center" wrapText="1"/>
    </xf>
    <xf numFmtId="49" fontId="7" fillId="2" borderId="1" xfId="2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22" applyFont="1" applyBorder="1" applyAlignment="1">
      <alignment vertical="center" wrapText="1"/>
    </xf>
    <xf numFmtId="49" fontId="7" fillId="0" borderId="4" xfId="22" applyNumberFormat="1" applyFont="1" applyFill="1" applyBorder="1" applyAlignment="1">
      <alignment horizontal="center" vertical="center" wrapText="1"/>
    </xf>
    <xf numFmtId="0" fontId="11" fillId="0" borderId="5" xfId="22" applyFont="1" applyFill="1" applyBorder="1" applyAlignment="1">
      <alignment horizontal="center" vertical="center"/>
    </xf>
    <xf numFmtId="49" fontId="7" fillId="0" borderId="4" xfId="22" applyNumberFormat="1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0" fontId="11" fillId="0" borderId="13" xfId="22" applyFont="1" applyFill="1" applyBorder="1" applyAlignment="1">
      <alignment horizontal="center" vertical="center" wrapText="1"/>
    </xf>
    <xf numFmtId="49" fontId="7" fillId="0" borderId="13" xfId="22" applyNumberFormat="1" applyFont="1" applyFill="1" applyBorder="1" applyAlignment="1">
      <alignment horizontal="center" vertical="center" wrapText="1"/>
    </xf>
    <xf numFmtId="0" fontId="11" fillId="0" borderId="12" xfId="22" applyFont="1" applyBorder="1" applyAlignment="1">
      <alignment horizontal="center" vertical="center" wrapText="1"/>
    </xf>
    <xf numFmtId="165" fontId="15" fillId="0" borderId="4" xfId="14" applyNumberFormat="1" applyFont="1" applyFill="1" applyBorder="1" applyAlignment="1">
      <alignment horizontal="center" vertical="center" wrapText="1"/>
    </xf>
    <xf numFmtId="49" fontId="10" fillId="0" borderId="1" xfId="22" applyNumberFormat="1" applyFont="1" applyBorder="1" applyAlignment="1">
      <alignment horizontal="left" vertical="center" wrapText="1"/>
    </xf>
    <xf numFmtId="49" fontId="11" fillId="0" borderId="1" xfId="22" applyNumberFormat="1" applyFont="1" applyBorder="1" applyAlignment="1">
      <alignment horizontal="center" vertical="center" wrapText="1"/>
    </xf>
    <xf numFmtId="0" fontId="10" fillId="0" borderId="2" xfId="22" applyFont="1" applyFill="1" applyBorder="1" applyAlignment="1">
      <alignment horizontal="left" vertical="center" wrapText="1"/>
    </xf>
    <xf numFmtId="49" fontId="7" fillId="0" borderId="2" xfId="22" applyNumberFormat="1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 wrapText="1"/>
    </xf>
    <xf numFmtId="164" fontId="3" fillId="0" borderId="1" xfId="18" applyNumberFormat="1" applyFont="1" applyBorder="1" applyAlignment="1">
      <alignment horizontal="center" vertical="center"/>
    </xf>
    <xf numFmtId="2" fontId="19" fillId="0" borderId="2" xfId="18" applyNumberFormat="1" applyFont="1" applyBorder="1" applyAlignment="1">
      <alignment horizontal="center" vertical="center"/>
    </xf>
    <xf numFmtId="2" fontId="15" fillId="0" borderId="2" xfId="18" applyNumberFormat="1" applyFont="1" applyBorder="1" applyAlignment="1">
      <alignment horizontal="center" vertical="center"/>
    </xf>
    <xf numFmtId="1" fontId="30" fillId="0" borderId="2" xfId="19" applyNumberFormat="1" applyFont="1" applyFill="1" applyBorder="1" applyAlignment="1">
      <alignment horizontal="center" vertical="center"/>
    </xf>
    <xf numFmtId="164" fontId="19" fillId="0" borderId="2" xfId="18" applyNumberFormat="1" applyFont="1" applyBorder="1" applyAlignment="1">
      <alignment horizontal="center" vertical="center"/>
    </xf>
    <xf numFmtId="2" fontId="31" fillId="0" borderId="2" xfId="18" applyNumberFormat="1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 wrapText="1"/>
    </xf>
    <xf numFmtId="0" fontId="7" fillId="0" borderId="1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 textRotation="90" wrapText="1"/>
    </xf>
    <xf numFmtId="2" fontId="6" fillId="0" borderId="1" xfId="18" applyNumberFormat="1" applyFont="1" applyBorder="1" applyAlignment="1">
      <alignment horizontal="center" vertical="center" wrapText="1"/>
    </xf>
    <xf numFmtId="0" fontId="10" fillId="0" borderId="14" xfId="22" applyFont="1" applyFill="1" applyBorder="1" applyAlignment="1">
      <alignment horizontal="left" vertical="center" wrapText="1"/>
    </xf>
    <xf numFmtId="0" fontId="10" fillId="0" borderId="13" xfId="22" applyFont="1" applyFill="1" applyBorder="1" applyAlignment="1">
      <alignment vertical="center" wrapText="1"/>
    </xf>
    <xf numFmtId="0" fontId="11" fillId="0" borderId="13" xfId="22" applyFont="1" applyBorder="1" applyAlignment="1">
      <alignment horizontal="center" vertical="center" wrapText="1"/>
    </xf>
    <xf numFmtId="164" fontId="9" fillId="3" borderId="1" xfId="11" applyNumberFormat="1" applyFont="1" applyFill="1" applyBorder="1" applyAlignment="1">
      <alignment horizontal="center" vertical="center" wrapText="1"/>
    </xf>
    <xf numFmtId="0" fontId="11" fillId="0" borderId="3" xfId="25" applyFont="1" applyFill="1" applyBorder="1" applyAlignment="1">
      <alignment horizontal="center" vertical="center" wrapText="1"/>
    </xf>
    <xf numFmtId="49" fontId="7" fillId="2" borderId="3" xfId="24" applyNumberFormat="1" applyFont="1" applyFill="1" applyBorder="1" applyAlignment="1">
      <alignment horizontal="center" vertical="center" wrapText="1"/>
    </xf>
    <xf numFmtId="0" fontId="11" fillId="0" borderId="1" xfId="16" applyFont="1" applyFill="1" applyBorder="1" applyAlignment="1">
      <alignment horizontal="center" vertical="center"/>
    </xf>
    <xf numFmtId="0" fontId="12" fillId="0" borderId="13" xfId="22" applyFont="1" applyBorder="1" applyAlignment="1">
      <alignment horizontal="center" vertical="center" wrapText="1"/>
    </xf>
    <xf numFmtId="0" fontId="11" fillId="0" borderId="12" xfId="22" applyFont="1" applyFill="1" applyBorder="1" applyAlignment="1">
      <alignment horizontal="center" vertical="center" wrapText="1"/>
    </xf>
    <xf numFmtId="0" fontId="25" fillId="0" borderId="0" xfId="12" applyFont="1" applyFill="1" applyBorder="1" applyAlignment="1">
      <alignment horizontal="center" vertical="center" wrapText="1"/>
    </xf>
    <xf numFmtId="0" fontId="4" fillId="0" borderId="0" xfId="20" applyFont="1" applyBorder="1" applyAlignment="1">
      <alignment horizontal="center" vertical="center"/>
    </xf>
    <xf numFmtId="0" fontId="34" fillId="0" borderId="0" xfId="20" applyFont="1" applyBorder="1" applyAlignment="1">
      <alignment horizontal="center" vertical="center"/>
    </xf>
    <xf numFmtId="0" fontId="5" fillId="0" borderId="8" xfId="20" applyFont="1" applyBorder="1" applyAlignment="1">
      <alignment horizontal="right" wrapText="1"/>
    </xf>
    <xf numFmtId="0" fontId="6" fillId="4" borderId="5" xfId="20" applyFont="1" applyFill="1" applyBorder="1" applyAlignment="1">
      <alignment horizontal="center" vertical="center" textRotation="90"/>
    </xf>
    <xf numFmtId="0" fontId="6" fillId="4" borderId="5" xfId="20" applyFont="1" applyFill="1" applyBorder="1" applyAlignment="1">
      <alignment horizontal="center" vertical="center" wrapText="1"/>
    </xf>
    <xf numFmtId="0" fontId="6" fillId="4" borderId="5" xfId="20" applyFont="1" applyFill="1" applyBorder="1" applyAlignment="1">
      <alignment horizontal="center" vertical="center" textRotation="90" wrapText="1"/>
    </xf>
    <xf numFmtId="0" fontId="5" fillId="0" borderId="0" xfId="20" applyFont="1" applyBorder="1" applyAlignment="1">
      <alignment horizontal="left"/>
    </xf>
    <xf numFmtId="0" fontId="6" fillId="4" borderId="5" xfId="21" applyFont="1" applyFill="1" applyBorder="1" applyAlignment="1" applyProtection="1">
      <alignment horizontal="center" vertical="center" wrapText="1"/>
      <protection locked="0"/>
    </xf>
    <xf numFmtId="0" fontId="35" fillId="0" borderId="0" xfId="20" applyFont="1" applyBorder="1" applyAlignment="1">
      <alignment horizontal="center" vertical="center"/>
    </xf>
    <xf numFmtId="0" fontId="8" fillId="0" borderId="3" xfId="13" applyFont="1" applyFill="1" applyBorder="1" applyAlignment="1">
      <alignment horizontal="center" vertical="center" textRotation="90"/>
    </xf>
    <xf numFmtId="0" fontId="8" fillId="0" borderId="2" xfId="13" applyFont="1" applyFill="1" applyBorder="1" applyAlignment="1">
      <alignment horizontal="center" vertical="center" textRotation="90"/>
    </xf>
    <xf numFmtId="0" fontId="19" fillId="0" borderId="0" xfId="10" applyFont="1" applyBorder="1" applyAlignment="1">
      <alignment horizontal="center" vertical="center"/>
    </xf>
    <xf numFmtId="0" fontId="19" fillId="0" borderId="0" xfId="9" applyFont="1" applyBorder="1" applyAlignment="1">
      <alignment horizontal="left" vertical="center" wrapText="1"/>
    </xf>
    <xf numFmtId="1" fontId="3" fillId="0" borderId="1" xfId="9" applyNumberFormat="1" applyFont="1" applyFill="1" applyBorder="1" applyAlignment="1">
      <alignment horizontal="center" vertical="center" textRotation="90" wrapText="1"/>
    </xf>
    <xf numFmtId="2" fontId="3" fillId="0" borderId="1" xfId="9" applyNumberFormat="1" applyFont="1" applyFill="1" applyBorder="1" applyAlignment="1">
      <alignment horizontal="center" vertical="center" textRotation="90" wrapText="1"/>
    </xf>
    <xf numFmtId="0" fontId="19" fillId="0" borderId="0" xfId="9" applyFont="1" applyBorder="1" applyAlignment="1">
      <alignment horizontal="right" vertical="center"/>
    </xf>
    <xf numFmtId="0" fontId="15" fillId="0" borderId="0" xfId="9" applyFont="1" applyBorder="1" applyAlignment="1">
      <alignment horizontal="center" vertical="center" wrapText="1"/>
    </xf>
    <xf numFmtId="0" fontId="15" fillId="0" borderId="0" xfId="9" applyFont="1" applyBorder="1" applyAlignment="1">
      <alignment horizontal="left" vertical="center" wrapText="1"/>
    </xf>
    <xf numFmtId="0" fontId="16" fillId="0" borderId="1" xfId="12" applyFont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textRotation="90" wrapText="1"/>
    </xf>
    <xf numFmtId="0" fontId="6" fillId="0" borderId="1" xfId="9" applyFont="1" applyBorder="1" applyAlignment="1">
      <alignment horizontal="center" vertical="center" textRotation="90" wrapText="1"/>
    </xf>
    <xf numFmtId="0" fontId="15" fillId="0" borderId="0" xfId="9" applyFont="1" applyBorder="1" applyAlignment="1">
      <alignment horizontal="center"/>
    </xf>
    <xf numFmtId="0" fontId="25" fillId="0" borderId="0" xfId="9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center"/>
    </xf>
    <xf numFmtId="0" fontId="24" fillId="0" borderId="0" xfId="9" applyFont="1" applyBorder="1" applyAlignment="1">
      <alignment horizontal="center" vertical="center"/>
    </xf>
    <xf numFmtId="0" fontId="17" fillId="0" borderId="0" xfId="9" applyFont="1" applyBorder="1" applyAlignment="1">
      <alignment horizontal="center" vertical="center"/>
    </xf>
    <xf numFmtId="0" fontId="19" fillId="0" borderId="0" xfId="10" applyFont="1" applyBorder="1" applyAlignment="1">
      <alignment horizontal="right" vertical="center"/>
    </xf>
    <xf numFmtId="0" fontId="19" fillId="0" borderId="6" xfId="9" applyFont="1" applyBorder="1" applyAlignment="1">
      <alignment horizontal="left" vertical="center" wrapText="1"/>
    </xf>
    <xf numFmtId="2" fontId="15" fillId="0" borderId="1" xfId="9" applyNumberFormat="1" applyFont="1" applyFill="1" applyBorder="1" applyAlignment="1">
      <alignment horizontal="center" vertical="center" textRotation="90" wrapText="1"/>
    </xf>
    <xf numFmtId="2" fontId="15" fillId="0" borderId="3" xfId="9" applyNumberFormat="1" applyFont="1" applyFill="1" applyBorder="1" applyAlignment="1">
      <alignment horizontal="center" vertical="center" textRotation="90" wrapText="1"/>
    </xf>
    <xf numFmtId="0" fontId="11" fillId="0" borderId="3" xfId="13" applyFont="1" applyFill="1" applyBorder="1" applyAlignment="1">
      <alignment horizontal="center" vertical="center" textRotation="90"/>
    </xf>
    <xf numFmtId="0" fontId="11" fillId="0" borderId="2" xfId="13" applyFont="1" applyFill="1" applyBorder="1" applyAlignment="1">
      <alignment horizontal="center" vertical="center" textRotation="90"/>
    </xf>
    <xf numFmtId="0" fontId="11" fillId="0" borderId="3" xfId="13" applyFont="1" applyFill="1" applyBorder="1" applyAlignment="1">
      <alignment horizontal="center" vertical="center" textRotation="90" wrapText="1"/>
    </xf>
    <xf numFmtId="0" fontId="11" fillId="0" borderId="2" xfId="13" applyFont="1" applyFill="1" applyBorder="1" applyAlignment="1">
      <alignment horizontal="center" vertical="center" textRotation="90" wrapText="1"/>
    </xf>
    <xf numFmtId="0" fontId="41" fillId="0" borderId="0" xfId="9" applyFont="1" applyBorder="1" applyAlignment="1">
      <alignment horizontal="center" vertical="center"/>
    </xf>
    <xf numFmtId="2" fontId="15" fillId="0" borderId="4" xfId="18" applyNumberFormat="1" applyFont="1" applyBorder="1" applyAlignment="1">
      <alignment horizontal="center" vertical="center"/>
    </xf>
    <xf numFmtId="2" fontId="15" fillId="0" borderId="15" xfId="18" applyNumberFormat="1" applyFont="1" applyBorder="1" applyAlignment="1">
      <alignment horizontal="center" vertical="center"/>
    </xf>
    <xf numFmtId="2" fontId="15" fillId="0" borderId="9" xfId="18" applyNumberFormat="1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8" fillId="0" borderId="0" xfId="18" applyFont="1" applyBorder="1" applyAlignment="1">
      <alignment horizontal="center" vertical="center" shrinkToFit="1"/>
    </xf>
    <xf numFmtId="0" fontId="35" fillId="0" borderId="0" xfId="18" applyFont="1" applyBorder="1" applyAlignment="1">
      <alignment horizontal="center" vertical="center" shrinkToFit="1"/>
    </xf>
    <xf numFmtId="0" fontId="41" fillId="0" borderId="8" xfId="18" applyFont="1" applyBorder="1" applyAlignment="1">
      <alignment horizontal="center" vertical="center" wrapText="1"/>
    </xf>
    <xf numFmtId="0" fontId="4" fillId="0" borderId="7" xfId="9" applyFont="1" applyBorder="1" applyAlignment="1">
      <alignment horizontal="left"/>
    </xf>
    <xf numFmtId="0" fontId="4" fillId="0" borderId="7" xfId="9" applyFont="1" applyBorder="1" applyAlignment="1">
      <alignment horizontal="right"/>
    </xf>
    <xf numFmtId="0" fontId="6" fillId="0" borderId="1" xfId="18" applyFont="1" applyBorder="1" applyAlignment="1">
      <alignment horizontal="center" vertical="center" wrapText="1"/>
    </xf>
    <xf numFmtId="0" fontId="6" fillId="0" borderId="3" xfId="18" applyFont="1" applyBorder="1" applyAlignment="1">
      <alignment horizontal="center" vertical="center" textRotation="90" wrapText="1"/>
    </xf>
    <xf numFmtId="0" fontId="6" fillId="0" borderId="2" xfId="18" applyFont="1" applyBorder="1" applyAlignment="1">
      <alignment horizontal="center" vertical="center" textRotation="90" wrapText="1"/>
    </xf>
    <xf numFmtId="0" fontId="6" fillId="0" borderId="1" xfId="18" applyFont="1" applyBorder="1" applyAlignment="1">
      <alignment horizontal="center" vertical="center" textRotation="90"/>
    </xf>
    <xf numFmtId="0" fontId="7" fillId="0" borderId="1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 textRotation="90" wrapText="1"/>
    </xf>
    <xf numFmtId="0" fontId="6" fillId="0" borderId="3" xfId="18" applyFont="1" applyBorder="1" applyAlignment="1">
      <alignment horizontal="center" vertical="center" wrapText="1"/>
    </xf>
    <xf numFmtId="0" fontId="6" fillId="0" borderId="2" xfId="18" applyFont="1" applyBorder="1" applyAlignment="1">
      <alignment horizontal="center" vertical="center" wrapText="1"/>
    </xf>
    <xf numFmtId="0" fontId="19" fillId="0" borderId="0" xfId="10" applyFont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 wrapText="1"/>
    </xf>
  </cellXfs>
  <cellStyles count="26">
    <cellStyle name="Excel Built-in Normal" xfId="1"/>
    <cellStyle name="Excel Built-in Normal 1" xfId="2"/>
    <cellStyle name="Excel Built-in Normal 2" xfId="23"/>
    <cellStyle name="Обычный" xfId="0" builtinId="0"/>
    <cellStyle name="Обычный 2" xfId="3"/>
    <cellStyle name="Обычный 2 2" xfId="4"/>
    <cellStyle name="Обычный 2 3" xfId="5"/>
    <cellStyle name="Обычный 2 3 2" xfId="24"/>
    <cellStyle name="Обычный 2_Выездка ноябрь 2010 г." xfId="6"/>
    <cellStyle name="Обычный 3" xfId="7"/>
    <cellStyle name="Обычный 3 3 2" xfId="22"/>
    <cellStyle name="Обычный 4" xfId="8"/>
    <cellStyle name="Обычный 5" xfId="18"/>
    <cellStyle name="Обычный_Выездка" xfId="9"/>
    <cellStyle name="Обычный_Выездка 1 (version 2)" xfId="10"/>
    <cellStyle name="Обычный_Выездка 2" xfId="11"/>
    <cellStyle name="Обычный_Выездка 3" xfId="12"/>
    <cellStyle name="Обычный_выездка МКЗ 2014" xfId="19"/>
    <cellStyle name="Обычный_Измайлово-2003" xfId="13"/>
    <cellStyle name="Обычный_Измайлово-2003 2" xfId="14"/>
    <cellStyle name="Обычный_конкур К 2" xfId="21"/>
    <cellStyle name="Обычный_Кубок Акрона" xfId="15"/>
    <cellStyle name="Обычный_Лист Microsoft Excel 2 2" xfId="20"/>
    <cellStyle name="Обычный_Лист1" xfId="25"/>
    <cellStyle name="Обычный_Россия (В) юниоры 2" xfId="16"/>
    <cellStyle name="Процентный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176756</xdr:colOff>
      <xdr:row>0</xdr:row>
      <xdr:rowOff>260350</xdr:rowOff>
    </xdr:from>
    <xdr:to>
      <xdr:col>3</xdr:col>
      <xdr:colOff>95249</xdr:colOff>
      <xdr:row>4</xdr:row>
      <xdr:rowOff>69850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56" y="260350"/>
          <a:ext cx="1283743" cy="10922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19</xdr:col>
      <xdr:colOff>95992</xdr:colOff>
      <xdr:row>0</xdr:row>
      <xdr:rowOff>241300</xdr:rowOff>
    </xdr:from>
    <xdr:to>
      <xdr:col>23</xdr:col>
      <xdr:colOff>215900</xdr:colOff>
      <xdr:row>4</xdr:row>
      <xdr:rowOff>82550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742" y="241300"/>
          <a:ext cx="1345458" cy="1123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1</xdr:col>
      <xdr:colOff>809625</xdr:colOff>
      <xdr:row>4</xdr:row>
      <xdr:rowOff>95250</xdr:rowOff>
    </xdr:to>
    <xdr:pic>
      <xdr:nvPicPr>
        <xdr:cNvPr id="935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942975" cy="981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20</xdr:col>
      <xdr:colOff>247649</xdr:colOff>
      <xdr:row>0</xdr:row>
      <xdr:rowOff>85725</xdr:rowOff>
    </xdr:from>
    <xdr:to>
      <xdr:col>24</xdr:col>
      <xdr:colOff>47624</xdr:colOff>
      <xdr:row>4</xdr:row>
      <xdr:rowOff>228599</xdr:rowOff>
    </xdr:to>
    <xdr:pic>
      <xdr:nvPicPr>
        <xdr:cNvPr id="935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44099" y="85725"/>
          <a:ext cx="1190625" cy="10858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1</xdr:col>
      <xdr:colOff>809625</xdr:colOff>
      <xdr:row>4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942975" cy="981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20</xdr:col>
      <xdr:colOff>247649</xdr:colOff>
      <xdr:row>0</xdr:row>
      <xdr:rowOff>85725</xdr:rowOff>
    </xdr:from>
    <xdr:to>
      <xdr:col>24</xdr:col>
      <xdr:colOff>47624</xdr:colOff>
      <xdr:row>4</xdr:row>
      <xdr:rowOff>228599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63124" y="85725"/>
          <a:ext cx="1190625" cy="108584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30"/>
  <sheetViews>
    <sheetView view="pageBreakPreview" topLeftCell="A13" zoomScaleNormal="80" zoomScaleSheetLayoutView="100" workbookViewId="0">
      <selection activeCell="F18" sqref="F18:G21"/>
    </sheetView>
  </sheetViews>
  <sheetFormatPr defaultColWidth="11.5703125" defaultRowHeight="12.75"/>
  <cols>
    <col min="1" max="1" width="3.85546875" style="111" customWidth="1"/>
    <col min="2" max="2" width="16.140625" style="112" customWidth="1"/>
    <col min="3" max="3" width="10.28515625" style="112" hidden="1" customWidth="1"/>
    <col min="4" max="4" width="5.28515625" style="113" customWidth="1"/>
    <col min="5" max="5" width="11.5703125" style="113" hidden="1" customWidth="1"/>
    <col min="6" max="6" width="32" style="112" customWidth="1"/>
    <col min="7" max="7" width="12.28515625" style="114" customWidth="1"/>
    <col min="8" max="8" width="15.85546875" style="115" customWidth="1"/>
    <col min="9" max="9" width="6.140625" style="116" customWidth="1"/>
    <col min="10" max="10" width="6.7109375" style="116" customWidth="1"/>
    <col min="11" max="11" width="4" style="117" customWidth="1"/>
    <col min="12" max="242" width="9.140625" style="117" customWidth="1"/>
    <col min="243" max="16384" width="11.5703125" style="118"/>
  </cols>
  <sheetData>
    <row r="1" spans="1:12" s="67" customFormat="1" ht="27" customHeight="1">
      <c r="A1" s="172" t="s">
        <v>69</v>
      </c>
      <c r="B1" s="172"/>
      <c r="C1" s="172"/>
      <c r="D1" s="172"/>
      <c r="E1" s="172"/>
      <c r="F1" s="172"/>
      <c r="G1" s="172"/>
      <c r="H1" s="172"/>
      <c r="I1" s="172"/>
      <c r="J1" s="172"/>
      <c r="K1" s="66"/>
      <c r="L1" s="66"/>
    </row>
    <row r="2" spans="1:12" s="68" customFormat="1" ht="16.5" customHeight="1">
      <c r="A2" s="173" t="s">
        <v>70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2" s="68" customFormat="1" ht="19.5" customHeight="1">
      <c r="A3" s="174" t="s">
        <v>17</v>
      </c>
      <c r="B3" s="174"/>
      <c r="C3" s="174"/>
      <c r="D3" s="174"/>
      <c r="E3" s="174"/>
      <c r="F3" s="174"/>
      <c r="G3" s="174"/>
      <c r="H3" s="174"/>
      <c r="I3" s="174"/>
      <c r="J3" s="174"/>
      <c r="K3" s="69"/>
      <c r="L3" s="69"/>
    </row>
    <row r="4" spans="1:12" s="73" customFormat="1" ht="18.75" customHeight="1">
      <c r="A4" s="70" t="s">
        <v>71</v>
      </c>
      <c r="B4" s="71"/>
      <c r="C4" s="71"/>
      <c r="D4" s="71"/>
      <c r="E4" s="72" t="s">
        <v>13</v>
      </c>
      <c r="F4" s="72"/>
      <c r="G4" s="72"/>
      <c r="H4" s="175" t="s">
        <v>72</v>
      </c>
      <c r="I4" s="175"/>
      <c r="J4" s="175"/>
    </row>
    <row r="5" spans="1:12" s="70" customFormat="1" ht="16.5" customHeight="1">
      <c r="A5" s="176" t="s">
        <v>19</v>
      </c>
      <c r="B5" s="177" t="s">
        <v>1</v>
      </c>
      <c r="C5" s="178" t="s">
        <v>29</v>
      </c>
      <c r="D5" s="178" t="s">
        <v>73</v>
      </c>
      <c r="E5" s="178" t="s">
        <v>74</v>
      </c>
      <c r="F5" s="177" t="s">
        <v>75</v>
      </c>
      <c r="G5" s="177" t="s">
        <v>76</v>
      </c>
      <c r="H5" s="177" t="s">
        <v>77</v>
      </c>
      <c r="I5" s="180" t="s">
        <v>36</v>
      </c>
      <c r="J5" s="180"/>
      <c r="K5" s="74"/>
    </row>
    <row r="6" spans="1:12" s="76" customFormat="1" ht="25.5" customHeight="1">
      <c r="A6" s="176"/>
      <c r="B6" s="177"/>
      <c r="C6" s="178"/>
      <c r="D6" s="178"/>
      <c r="E6" s="178"/>
      <c r="F6" s="177"/>
      <c r="G6" s="177"/>
      <c r="H6" s="177"/>
      <c r="I6" s="75" t="s">
        <v>78</v>
      </c>
      <c r="J6" s="75" t="s">
        <v>79</v>
      </c>
    </row>
    <row r="7" spans="1:12" s="76" customFormat="1" ht="23.25" customHeight="1">
      <c r="A7" s="181" t="s">
        <v>80</v>
      </c>
      <c r="B7" s="181"/>
      <c r="C7" s="181"/>
      <c r="D7" s="181"/>
      <c r="E7" s="181"/>
      <c r="F7" s="181"/>
      <c r="G7" s="181"/>
      <c r="H7" s="181"/>
      <c r="I7" s="181"/>
      <c r="J7" s="181"/>
      <c r="K7" s="77"/>
      <c r="L7" s="77"/>
    </row>
    <row r="8" spans="1:12" s="86" customFormat="1" ht="30.75" customHeight="1">
      <c r="A8" s="78">
        <v>1</v>
      </c>
      <c r="B8" s="39" t="s">
        <v>81</v>
      </c>
      <c r="C8" s="39"/>
      <c r="D8" s="38" t="s">
        <v>7</v>
      </c>
      <c r="E8" s="79" t="s">
        <v>82</v>
      </c>
      <c r="F8" s="80" t="s">
        <v>83</v>
      </c>
      <c r="G8" s="81" t="s">
        <v>84</v>
      </c>
      <c r="H8" s="82" t="s">
        <v>39</v>
      </c>
      <c r="I8" s="83">
        <v>0</v>
      </c>
      <c r="J8" s="84">
        <v>58.09</v>
      </c>
      <c r="K8" s="85"/>
    </row>
    <row r="9" spans="1:12" s="86" customFormat="1" ht="30.75" customHeight="1">
      <c r="A9" s="78">
        <v>2</v>
      </c>
      <c r="B9" s="87" t="s">
        <v>85</v>
      </c>
      <c r="C9" s="88"/>
      <c r="D9" s="89" t="s">
        <v>10</v>
      </c>
      <c r="E9" s="90" t="s">
        <v>86</v>
      </c>
      <c r="F9" s="91" t="s">
        <v>87</v>
      </c>
      <c r="G9" s="81" t="s">
        <v>88</v>
      </c>
      <c r="H9" s="82" t="s">
        <v>89</v>
      </c>
      <c r="I9" s="92">
        <v>0</v>
      </c>
      <c r="J9" s="93">
        <v>61.99</v>
      </c>
      <c r="K9" s="85"/>
    </row>
    <row r="10" spans="1:12" s="86" customFormat="1" ht="30.75" customHeight="1">
      <c r="A10" s="78">
        <v>3</v>
      </c>
      <c r="B10" s="94" t="s">
        <v>90</v>
      </c>
      <c r="C10" s="95" t="s">
        <v>91</v>
      </c>
      <c r="D10" s="96">
        <v>2</v>
      </c>
      <c r="E10" s="79" t="s">
        <v>92</v>
      </c>
      <c r="F10" s="97" t="s">
        <v>93</v>
      </c>
      <c r="G10" s="81" t="s">
        <v>94</v>
      </c>
      <c r="H10" s="41" t="s">
        <v>95</v>
      </c>
      <c r="I10" s="92">
        <v>0</v>
      </c>
      <c r="J10" s="93">
        <v>65.489999999999995</v>
      </c>
      <c r="K10" s="85"/>
    </row>
    <row r="11" spans="1:12" s="86" customFormat="1" ht="30.75" customHeight="1">
      <c r="A11" s="78">
        <v>4</v>
      </c>
      <c r="B11" s="39" t="s">
        <v>96</v>
      </c>
      <c r="C11" s="39"/>
      <c r="D11" s="38" t="s">
        <v>7</v>
      </c>
      <c r="E11" s="79" t="s">
        <v>97</v>
      </c>
      <c r="F11" s="97" t="s">
        <v>98</v>
      </c>
      <c r="G11" s="81" t="s">
        <v>94</v>
      </c>
      <c r="H11" s="41" t="s">
        <v>95</v>
      </c>
      <c r="I11" s="92">
        <v>0</v>
      </c>
      <c r="J11" s="93">
        <v>65.569999999999993</v>
      </c>
      <c r="K11" s="85"/>
    </row>
    <row r="12" spans="1:12" s="86" customFormat="1" ht="30.75" customHeight="1">
      <c r="A12" s="78">
        <v>5</v>
      </c>
      <c r="B12" s="39" t="s">
        <v>41</v>
      </c>
      <c r="C12" s="39"/>
      <c r="D12" s="38">
        <v>3</v>
      </c>
      <c r="E12" s="98" t="s">
        <v>92</v>
      </c>
      <c r="F12" s="99" t="s">
        <v>99</v>
      </c>
      <c r="G12" s="100" t="s">
        <v>30</v>
      </c>
      <c r="H12" s="101" t="s">
        <v>39</v>
      </c>
      <c r="I12" s="92">
        <v>0.75</v>
      </c>
      <c r="J12" s="93">
        <v>73.16</v>
      </c>
      <c r="K12" s="85"/>
    </row>
    <row r="13" spans="1:12" s="86" customFormat="1" ht="30.75" customHeight="1">
      <c r="A13" s="78">
        <v>6</v>
      </c>
      <c r="B13" s="39" t="s">
        <v>100</v>
      </c>
      <c r="C13" s="39"/>
      <c r="D13" s="38" t="s">
        <v>7</v>
      </c>
      <c r="E13" s="79"/>
      <c r="F13" s="97" t="s">
        <v>101</v>
      </c>
      <c r="G13" s="102"/>
      <c r="H13" s="41" t="s">
        <v>95</v>
      </c>
      <c r="I13" s="92">
        <v>4</v>
      </c>
      <c r="J13" s="93">
        <v>64.010000000000005</v>
      </c>
      <c r="K13" s="85"/>
    </row>
    <row r="14" spans="1:12" s="86" customFormat="1" ht="30.75" customHeight="1">
      <c r="A14" s="78">
        <v>7</v>
      </c>
      <c r="B14" s="39" t="s">
        <v>38</v>
      </c>
      <c r="C14" s="79" t="s">
        <v>102</v>
      </c>
      <c r="D14" s="38">
        <v>2</v>
      </c>
      <c r="E14" s="79" t="s">
        <v>92</v>
      </c>
      <c r="F14" s="40" t="s">
        <v>103</v>
      </c>
      <c r="G14" s="102" t="s">
        <v>94</v>
      </c>
      <c r="H14" s="41" t="s">
        <v>30</v>
      </c>
      <c r="I14" s="84">
        <v>8</v>
      </c>
      <c r="J14" s="84">
        <v>70.41</v>
      </c>
      <c r="K14" s="85"/>
    </row>
    <row r="15" spans="1:12" s="86" customFormat="1" ht="30.75" customHeight="1">
      <c r="A15" s="78">
        <v>8</v>
      </c>
      <c r="B15" s="39" t="s">
        <v>104</v>
      </c>
      <c r="C15" s="39"/>
      <c r="D15" s="38" t="s">
        <v>7</v>
      </c>
      <c r="E15" s="79"/>
      <c r="F15" s="97" t="s">
        <v>105</v>
      </c>
      <c r="G15" s="103"/>
      <c r="H15" s="41" t="s">
        <v>95</v>
      </c>
      <c r="I15" s="93">
        <v>10.75</v>
      </c>
      <c r="J15" s="93">
        <v>99.05</v>
      </c>
      <c r="K15" s="85"/>
    </row>
    <row r="16" spans="1:12" s="86" customFormat="1" ht="30.75" customHeight="1">
      <c r="A16" s="104"/>
      <c r="B16" s="39" t="s">
        <v>90</v>
      </c>
      <c r="C16" s="79" t="s">
        <v>91</v>
      </c>
      <c r="D16" s="38">
        <v>2</v>
      </c>
      <c r="E16" s="79"/>
      <c r="F16" s="97" t="s">
        <v>106</v>
      </c>
      <c r="G16" s="105"/>
      <c r="H16" s="41" t="s">
        <v>95</v>
      </c>
      <c r="I16" s="93" t="s">
        <v>107</v>
      </c>
      <c r="J16" s="93"/>
      <c r="K16" s="85"/>
    </row>
    <row r="17" spans="1:13" s="76" customFormat="1" ht="23.25" customHeight="1">
      <c r="A17" s="181" t="s">
        <v>108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77"/>
      <c r="L17" s="77"/>
    </row>
    <row r="18" spans="1:13" s="86" customFormat="1" ht="30.75" customHeight="1">
      <c r="A18" s="78">
        <v>1</v>
      </c>
      <c r="B18" s="39" t="s">
        <v>85</v>
      </c>
      <c r="C18" s="79"/>
      <c r="D18" s="38" t="s">
        <v>10</v>
      </c>
      <c r="E18" s="79" t="s">
        <v>86</v>
      </c>
      <c r="F18" s="97" t="s">
        <v>87</v>
      </c>
      <c r="G18" s="102" t="s">
        <v>88</v>
      </c>
      <c r="H18" s="41" t="s">
        <v>89</v>
      </c>
      <c r="I18" s="93">
        <v>0</v>
      </c>
      <c r="J18" s="93">
        <v>65.34</v>
      </c>
      <c r="K18" s="85"/>
    </row>
    <row r="19" spans="1:13" s="86" customFormat="1" ht="30.75" customHeight="1">
      <c r="A19" s="104">
        <v>2</v>
      </c>
      <c r="B19" s="39" t="s">
        <v>109</v>
      </c>
      <c r="C19" s="79"/>
      <c r="D19" s="38" t="s">
        <v>7</v>
      </c>
      <c r="E19" s="79" t="s">
        <v>42</v>
      </c>
      <c r="F19" s="97" t="s">
        <v>37</v>
      </c>
      <c r="G19" s="102" t="s">
        <v>30</v>
      </c>
      <c r="H19" s="41" t="s">
        <v>39</v>
      </c>
      <c r="I19" s="93">
        <v>0</v>
      </c>
      <c r="J19" s="93">
        <v>66.58</v>
      </c>
      <c r="K19" s="85"/>
    </row>
    <row r="20" spans="1:13" s="86" customFormat="1" ht="30.75" customHeight="1">
      <c r="A20" s="104">
        <v>3</v>
      </c>
      <c r="B20" s="39" t="s">
        <v>96</v>
      </c>
      <c r="C20" s="79"/>
      <c r="D20" s="38" t="s">
        <v>7</v>
      </c>
      <c r="E20" s="79" t="s">
        <v>97</v>
      </c>
      <c r="F20" s="97" t="s">
        <v>98</v>
      </c>
      <c r="G20" s="102" t="s">
        <v>94</v>
      </c>
      <c r="H20" s="41" t="s">
        <v>95</v>
      </c>
      <c r="I20" s="93">
        <v>4</v>
      </c>
      <c r="J20" s="93">
        <v>63.39</v>
      </c>
      <c r="K20" s="85"/>
    </row>
    <row r="21" spans="1:13" s="86" customFormat="1" ht="30.75" customHeight="1">
      <c r="A21" s="104">
        <v>4</v>
      </c>
      <c r="B21" s="39" t="s">
        <v>81</v>
      </c>
      <c r="C21" s="79"/>
      <c r="D21" s="38" t="s">
        <v>7</v>
      </c>
      <c r="E21" s="79" t="s">
        <v>82</v>
      </c>
      <c r="F21" s="97" t="s">
        <v>110</v>
      </c>
      <c r="G21" s="102" t="s">
        <v>30</v>
      </c>
      <c r="H21" s="41" t="s">
        <v>39</v>
      </c>
      <c r="I21" s="93">
        <v>4</v>
      </c>
      <c r="J21" s="93">
        <v>66.95</v>
      </c>
      <c r="K21" s="85"/>
    </row>
    <row r="22" spans="1:13" s="86" customFormat="1" ht="30.75" customHeight="1">
      <c r="A22" s="104">
        <v>5</v>
      </c>
      <c r="B22" s="39" t="s">
        <v>41</v>
      </c>
      <c r="C22" s="79"/>
      <c r="D22" s="38">
        <v>3</v>
      </c>
      <c r="E22" s="79" t="s">
        <v>92</v>
      </c>
      <c r="F22" s="230" t="s">
        <v>99</v>
      </c>
      <c r="G22" s="105" t="s">
        <v>30</v>
      </c>
      <c r="H22" s="41" t="s">
        <v>39</v>
      </c>
      <c r="I22" s="93">
        <v>8</v>
      </c>
      <c r="J22" s="93">
        <v>64.94</v>
      </c>
      <c r="K22" s="85"/>
    </row>
    <row r="23" spans="1:13" s="76" customFormat="1" ht="23.25" customHeight="1">
      <c r="A23" s="181" t="s">
        <v>111</v>
      </c>
      <c r="B23" s="181"/>
      <c r="C23" s="181"/>
      <c r="D23" s="181"/>
      <c r="E23" s="181"/>
      <c r="F23" s="181"/>
      <c r="G23" s="181"/>
      <c r="H23" s="181"/>
      <c r="I23" s="181"/>
      <c r="J23" s="181"/>
      <c r="K23" s="77"/>
      <c r="L23" s="77"/>
    </row>
    <row r="24" spans="1:13" s="86" customFormat="1" ht="30.75" customHeight="1">
      <c r="A24" s="104">
        <v>1</v>
      </c>
      <c r="B24" s="39" t="s">
        <v>112</v>
      </c>
      <c r="C24" s="79"/>
      <c r="D24" s="38" t="s">
        <v>7</v>
      </c>
      <c r="E24" s="79" t="s">
        <v>82</v>
      </c>
      <c r="F24" s="97" t="s">
        <v>113</v>
      </c>
      <c r="G24" s="105" t="s">
        <v>30</v>
      </c>
      <c r="H24" s="41" t="s">
        <v>39</v>
      </c>
      <c r="I24" s="93">
        <v>0</v>
      </c>
      <c r="J24" s="93">
        <v>50.5</v>
      </c>
      <c r="K24" s="85"/>
    </row>
    <row r="25" spans="1:13" s="86" customFormat="1" ht="30.75" customHeight="1">
      <c r="A25" s="104">
        <v>2</v>
      </c>
      <c r="B25" s="39" t="s">
        <v>43</v>
      </c>
      <c r="C25" s="79" t="s">
        <v>114</v>
      </c>
      <c r="D25" s="38" t="s">
        <v>7</v>
      </c>
      <c r="E25" s="79" t="s">
        <v>82</v>
      </c>
      <c r="F25" s="97" t="s">
        <v>83</v>
      </c>
      <c r="G25" s="105" t="s">
        <v>84</v>
      </c>
      <c r="H25" s="41" t="s">
        <v>39</v>
      </c>
      <c r="I25" s="93">
        <v>0</v>
      </c>
      <c r="J25" s="93">
        <v>51.33</v>
      </c>
      <c r="K25" s="85"/>
    </row>
    <row r="26" spans="1:13" s="86" customFormat="1" ht="30.75" customHeight="1">
      <c r="A26" s="104"/>
      <c r="B26" s="39" t="s">
        <v>115</v>
      </c>
      <c r="C26" s="79"/>
      <c r="D26" s="38" t="s">
        <v>7</v>
      </c>
      <c r="E26" s="79" t="s">
        <v>42</v>
      </c>
      <c r="F26" s="97" t="s">
        <v>37</v>
      </c>
      <c r="G26" s="105" t="s">
        <v>30</v>
      </c>
      <c r="H26" s="41" t="s">
        <v>39</v>
      </c>
      <c r="I26" s="93" t="s">
        <v>107</v>
      </c>
      <c r="J26" s="93"/>
      <c r="K26" s="85"/>
    </row>
    <row r="27" spans="1:13" s="86" customFormat="1" ht="30.75" customHeight="1">
      <c r="A27" s="104"/>
      <c r="B27" s="39" t="s">
        <v>116</v>
      </c>
      <c r="C27" s="79"/>
      <c r="D27" s="38" t="s">
        <v>7</v>
      </c>
      <c r="E27" s="79" t="s">
        <v>82</v>
      </c>
      <c r="F27" s="97" t="s">
        <v>113</v>
      </c>
      <c r="G27" s="105" t="s">
        <v>30</v>
      </c>
      <c r="H27" s="41" t="s">
        <v>39</v>
      </c>
      <c r="I27" s="93" t="s">
        <v>107</v>
      </c>
      <c r="J27" s="93"/>
      <c r="K27" s="85"/>
    </row>
    <row r="28" spans="1:13" s="70" customFormat="1" ht="13.5">
      <c r="A28" s="106"/>
      <c r="B28" s="70" t="s">
        <v>25</v>
      </c>
      <c r="G28" s="70" t="s">
        <v>117</v>
      </c>
      <c r="I28" s="107"/>
      <c r="J28" s="107"/>
      <c r="K28" s="107"/>
      <c r="L28" s="107"/>
      <c r="M28" s="108"/>
    </row>
    <row r="29" spans="1:13" s="70" customFormat="1" ht="6.75" customHeight="1">
      <c r="A29" s="106"/>
      <c r="G29" s="109"/>
      <c r="I29" s="107"/>
      <c r="J29" s="107"/>
      <c r="K29" s="107"/>
      <c r="L29" s="107"/>
      <c r="M29" s="108"/>
    </row>
    <row r="30" spans="1:13" s="70" customFormat="1" ht="15" customHeight="1">
      <c r="A30" s="106"/>
      <c r="B30" s="179" t="s">
        <v>26</v>
      </c>
      <c r="C30" s="179"/>
      <c r="D30" s="179"/>
      <c r="E30" s="110"/>
      <c r="G30" s="70" t="s">
        <v>118</v>
      </c>
      <c r="I30" s="107"/>
      <c r="J30" s="107"/>
      <c r="K30" s="107"/>
      <c r="L30" s="107"/>
      <c r="M30" s="108"/>
    </row>
  </sheetData>
  <sheetProtection selectLockedCells="1" selectUnlockedCells="1"/>
  <mergeCells count="17">
    <mergeCell ref="B30:D30"/>
    <mergeCell ref="G5:G6"/>
    <mergeCell ref="H5:H6"/>
    <mergeCell ref="I5:J5"/>
    <mergeCell ref="A7:J7"/>
    <mergeCell ref="A17:J17"/>
    <mergeCell ref="A23:J23"/>
    <mergeCell ref="A1:J1"/>
    <mergeCell ref="A2:J2"/>
    <mergeCell ref="A3:J3"/>
    <mergeCell ref="H4:J4"/>
    <mergeCell ref="A5:A6"/>
    <mergeCell ref="B5:B6"/>
    <mergeCell ref="C5:C6"/>
    <mergeCell ref="D5:D6"/>
    <mergeCell ref="E5:E6"/>
    <mergeCell ref="F5:F6"/>
  </mergeCells>
  <printOptions horizontalCentered="1"/>
  <pageMargins left="0.11811023622047245" right="0.11811023622047245" top="0.19685039370078741" bottom="3.937007874015748E-2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1"/>
  </sheetPr>
  <dimension ref="A1:IY19"/>
  <sheetViews>
    <sheetView view="pageBreakPreview" topLeftCell="A4" zoomScaleSheetLayoutView="100" workbookViewId="0">
      <selection activeCell="A5" sqref="A5:Y5"/>
    </sheetView>
  </sheetViews>
  <sheetFormatPr defaultRowHeight="12.75"/>
  <cols>
    <col min="1" max="1" width="5.28515625" style="4" customWidth="1"/>
    <col min="2" max="2" width="15.140625" style="2" customWidth="1"/>
    <col min="3" max="3" width="8.28515625" style="2" hidden="1" customWidth="1"/>
    <col min="4" max="4" width="4.42578125" style="2" customWidth="1"/>
    <col min="5" max="5" width="9.140625" style="2" hidden="1" customWidth="1"/>
    <col min="6" max="6" width="24.85546875" style="2" customWidth="1"/>
    <col min="7" max="7" width="11.5703125" style="2" hidden="1" customWidth="1"/>
    <col min="8" max="8" width="11.28515625" style="2" customWidth="1"/>
    <col min="9" max="9" width="6.28515625" style="4" customWidth="1"/>
    <col min="10" max="10" width="6.42578125" style="4" customWidth="1"/>
    <col min="11" max="12" width="4.85546875" style="4" customWidth="1"/>
    <col min="13" max="13" width="6.140625" style="4" customWidth="1"/>
    <col min="14" max="14" width="6.5703125" style="4" customWidth="1"/>
    <col min="15" max="16" width="5" style="4" customWidth="1"/>
    <col min="17" max="17" width="6.140625" style="4" customWidth="1"/>
    <col min="18" max="18" width="6.5703125" style="4" customWidth="1"/>
    <col min="19" max="20" width="5" style="4" customWidth="1"/>
    <col min="21" max="21" width="4.7109375" style="4" customWidth="1"/>
    <col min="22" max="23" width="4.28515625" style="4" customWidth="1"/>
    <col min="24" max="24" width="6.42578125" style="4" customWidth="1"/>
    <col min="25" max="25" width="6.28515625" style="4" customWidth="1"/>
    <col min="26" max="16384" width="9.140625" style="4"/>
  </cols>
  <sheetData>
    <row r="1" spans="1:259" s="26" customFormat="1" ht="41.25" customHeight="1">
      <c r="A1" s="199" t="s">
        <v>129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24"/>
      <c r="AA1" s="24"/>
      <c r="AB1" s="24"/>
      <c r="AC1" s="24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</row>
    <row r="2" spans="1:259" s="3" customFormat="1" ht="18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59" s="3" customFormat="1" ht="15.75" customHeight="1">
      <c r="A3" s="200" t="s">
        <v>17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59" ht="25.5" customHeight="1">
      <c r="A4" s="201" t="s">
        <v>56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59" s="1" customFormat="1" ht="29.25" customHeight="1">
      <c r="A5" s="202" t="s">
        <v>200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48"/>
      <c r="AA5" s="48"/>
      <c r="AB5" s="48"/>
    </row>
    <row r="6" spans="1:259" s="8" customFormat="1" ht="21" customHeight="1">
      <c r="A6" s="18" t="s">
        <v>18</v>
      </c>
      <c r="B6" s="18"/>
      <c r="C6" s="18"/>
      <c r="D6" s="18"/>
      <c r="E6" s="18"/>
      <c r="F6" s="18"/>
      <c r="G6" s="6"/>
      <c r="H6" s="7"/>
      <c r="U6" s="198" t="s">
        <v>130</v>
      </c>
      <c r="V6" s="198"/>
      <c r="W6" s="198"/>
      <c r="X6" s="198"/>
      <c r="Y6" s="198"/>
    </row>
    <row r="7" spans="1:259" s="5" customFormat="1" ht="28.5" customHeight="1">
      <c r="A7" s="196" t="s">
        <v>19</v>
      </c>
      <c r="B7" s="195" t="s">
        <v>1</v>
      </c>
      <c r="C7" s="197" t="s">
        <v>29</v>
      </c>
      <c r="D7" s="197" t="s">
        <v>2</v>
      </c>
      <c r="E7" s="197" t="s">
        <v>15</v>
      </c>
      <c r="F7" s="195" t="s">
        <v>3</v>
      </c>
      <c r="G7" s="191" t="s">
        <v>16</v>
      </c>
      <c r="H7" s="191" t="s">
        <v>4</v>
      </c>
      <c r="I7" s="192" t="s">
        <v>55</v>
      </c>
      <c r="J7" s="192"/>
      <c r="K7" s="192"/>
      <c r="L7" s="182" t="s">
        <v>53</v>
      </c>
      <c r="M7" s="193" t="s">
        <v>20</v>
      </c>
      <c r="N7" s="193"/>
      <c r="O7" s="193"/>
      <c r="P7" s="182" t="s">
        <v>53</v>
      </c>
      <c r="Q7" s="192" t="s">
        <v>21</v>
      </c>
      <c r="R7" s="192"/>
      <c r="S7" s="192"/>
      <c r="T7" s="182" t="s">
        <v>53</v>
      </c>
      <c r="U7" s="194" t="s">
        <v>35</v>
      </c>
      <c r="V7" s="194"/>
      <c r="W7" s="182" t="s">
        <v>53</v>
      </c>
      <c r="X7" s="186" t="s">
        <v>22</v>
      </c>
      <c r="Y7" s="187" t="s">
        <v>23</v>
      </c>
    </row>
    <row r="8" spans="1:259" s="5" customFormat="1" ht="56.25" customHeight="1">
      <c r="A8" s="196"/>
      <c r="B8" s="195"/>
      <c r="C8" s="197"/>
      <c r="D8" s="197"/>
      <c r="E8" s="197"/>
      <c r="F8" s="195"/>
      <c r="G8" s="191"/>
      <c r="H8" s="191"/>
      <c r="I8" s="16" t="s">
        <v>27</v>
      </c>
      <c r="J8" s="17" t="s">
        <v>24</v>
      </c>
      <c r="K8" s="16" t="s">
        <v>19</v>
      </c>
      <c r="L8" s="183"/>
      <c r="M8" s="16" t="s">
        <v>27</v>
      </c>
      <c r="N8" s="17" t="s">
        <v>24</v>
      </c>
      <c r="O8" s="16" t="s">
        <v>19</v>
      </c>
      <c r="P8" s="183"/>
      <c r="Q8" s="16" t="s">
        <v>27</v>
      </c>
      <c r="R8" s="17" t="s">
        <v>24</v>
      </c>
      <c r="S8" s="16" t="s">
        <v>19</v>
      </c>
      <c r="T8" s="183"/>
      <c r="U8" s="22" t="s">
        <v>33</v>
      </c>
      <c r="V8" s="23" t="s">
        <v>34</v>
      </c>
      <c r="W8" s="183"/>
      <c r="X8" s="186"/>
      <c r="Y8" s="187"/>
    </row>
    <row r="9" spans="1:259" s="9" customFormat="1" ht="55.5" customHeight="1">
      <c r="A9" s="19">
        <v>1</v>
      </c>
      <c r="B9" s="122" t="s">
        <v>121</v>
      </c>
      <c r="C9" s="123"/>
      <c r="D9" s="167" t="s">
        <v>7</v>
      </c>
      <c r="E9" s="168" t="s">
        <v>122</v>
      </c>
      <c r="F9" s="124" t="s">
        <v>123</v>
      </c>
      <c r="G9" s="125" t="s">
        <v>124</v>
      </c>
      <c r="H9" s="126" t="s">
        <v>125</v>
      </c>
      <c r="I9" s="45">
        <v>204.5</v>
      </c>
      <c r="J9" s="32">
        <f>I9/2.7-IF($U9=1,0.5,IF($U9=2,1.5,0))</f>
        <v>75.740740740740733</v>
      </c>
      <c r="K9" s="20">
        <f>RANK(J9,J$9:J$11,0)</f>
        <v>1</v>
      </c>
      <c r="L9" s="166">
        <v>8</v>
      </c>
      <c r="M9" s="28">
        <v>187.5</v>
      </c>
      <c r="N9" s="32">
        <f>M9/2.7-IF($U9=1,0.5,IF($U9=2,1.5,0))</f>
        <v>69.444444444444443</v>
      </c>
      <c r="O9" s="20">
        <f>RANK(N9,N$9:N$11,0)</f>
        <v>1</v>
      </c>
      <c r="P9" s="166">
        <v>9</v>
      </c>
      <c r="Q9" s="28">
        <v>186.5</v>
      </c>
      <c r="R9" s="32">
        <f>Q9/2.7-IF($U9=1,0.5,IF($U9=2,1.5,0))</f>
        <v>69.074074074074076</v>
      </c>
      <c r="S9" s="20">
        <f>RANK(R9,R$9:R$11,0)</f>
        <v>1</v>
      </c>
      <c r="T9" s="166">
        <v>9</v>
      </c>
      <c r="U9" s="21"/>
      <c r="V9" s="21"/>
      <c r="W9" s="166">
        <f>(T9+P9+L9)/3</f>
        <v>8.6666666666666661</v>
      </c>
      <c r="X9" s="29">
        <f>Q9+M9+I9</f>
        <v>578.5</v>
      </c>
      <c r="Y9" s="42">
        <f>ROUND(SUM(J9,N9,R9)/3,3)</f>
        <v>71.42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</row>
    <row r="10" spans="1:259" s="5" customFormat="1" ht="55.5" customHeight="1">
      <c r="A10" s="19">
        <v>2</v>
      </c>
      <c r="B10" s="119" t="s">
        <v>119</v>
      </c>
      <c r="C10" s="95"/>
      <c r="D10" s="127" t="s">
        <v>7</v>
      </c>
      <c r="E10" s="79"/>
      <c r="F10" s="120" t="s">
        <v>120</v>
      </c>
      <c r="G10" s="121" t="s">
        <v>30</v>
      </c>
      <c r="H10" s="89" t="s">
        <v>30</v>
      </c>
      <c r="I10" s="31">
        <v>182</v>
      </c>
      <c r="J10" s="32">
        <f>I10/2.7-IF($U10=1,0.5,IF($U10=2,1.5,0))</f>
        <v>67.407407407407405</v>
      </c>
      <c r="K10" s="20">
        <f>RANK(J10,J$9:J$11,0)</f>
        <v>2</v>
      </c>
      <c r="L10" s="166">
        <v>7.5</v>
      </c>
      <c r="M10" s="33">
        <v>169.5</v>
      </c>
      <c r="N10" s="32">
        <f>M10/2.7-IF($U10=1,0.5,IF($U10=2,1.5,0))</f>
        <v>62.777777777777771</v>
      </c>
      <c r="O10" s="20">
        <f>RANK(N10,N$9:N$11,0)</f>
        <v>2</v>
      </c>
      <c r="P10" s="166">
        <v>7.5</v>
      </c>
      <c r="Q10" s="33">
        <v>180.5</v>
      </c>
      <c r="R10" s="32">
        <f>Q10/2.7-IF($U10=1,0.5,IF($U10=2,1.5,0))</f>
        <v>66.851851851851848</v>
      </c>
      <c r="S10" s="20">
        <f>RANK(R10,R$9:R$11,0)</f>
        <v>2</v>
      </c>
      <c r="T10" s="166">
        <v>8</v>
      </c>
      <c r="U10" s="34"/>
      <c r="V10" s="34"/>
      <c r="W10" s="166">
        <f>(T10+P10+L10)/3</f>
        <v>7.666666666666667</v>
      </c>
      <c r="X10" s="35">
        <f>Q10+M10+I10</f>
        <v>532</v>
      </c>
      <c r="Y10" s="44">
        <f>ROUND(SUM(J10,N10,R10)/3,3)</f>
        <v>65.679000000000002</v>
      </c>
      <c r="Z10" s="36"/>
      <c r="AA10" s="36"/>
      <c r="AB10" s="3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</row>
    <row r="11" spans="1:259" s="5" customFormat="1" ht="55.5" customHeight="1">
      <c r="A11" s="19">
        <v>3</v>
      </c>
      <c r="B11" s="163" t="s">
        <v>126</v>
      </c>
      <c r="C11" s="145"/>
      <c r="D11" s="127" t="s">
        <v>7</v>
      </c>
      <c r="E11" s="145" t="s">
        <v>82</v>
      </c>
      <c r="F11" s="164" t="s">
        <v>127</v>
      </c>
      <c r="G11" s="165" t="s">
        <v>30</v>
      </c>
      <c r="H11" s="146" t="s">
        <v>30</v>
      </c>
      <c r="I11" s="45">
        <v>144</v>
      </c>
      <c r="J11" s="32">
        <f>I11/2.7-IF($U11=1,0.5,IF($U11=2,1.5,0))</f>
        <v>53.333333333333329</v>
      </c>
      <c r="K11" s="20">
        <f>RANK(J11,J$9:J$11,0)</f>
        <v>3</v>
      </c>
      <c r="L11" s="166">
        <v>8</v>
      </c>
      <c r="M11" s="28">
        <v>150.5</v>
      </c>
      <c r="N11" s="32">
        <f>M11/2.7-IF($U11=1,0.5,IF($U11=2,1.5,0))</f>
        <v>55.74074074074074</v>
      </c>
      <c r="O11" s="20">
        <f>RANK(N11,N$9:N$11,0)</f>
        <v>3</v>
      </c>
      <c r="P11" s="166">
        <v>8</v>
      </c>
      <c r="Q11" s="28">
        <v>151</v>
      </c>
      <c r="R11" s="32">
        <f>Q11/2.7-IF($U11=1,0.5,IF($U11=2,1.5,0))</f>
        <v>55.925925925925924</v>
      </c>
      <c r="S11" s="20">
        <f>RANK(R11,R$9:R$11,0)</f>
        <v>3</v>
      </c>
      <c r="T11" s="166">
        <v>8.5</v>
      </c>
      <c r="U11" s="21"/>
      <c r="V11" s="21"/>
      <c r="W11" s="166">
        <f>(T11+P11+L11)/3</f>
        <v>8.1666666666666661</v>
      </c>
      <c r="X11" s="29">
        <f>Q11+M11+I11</f>
        <v>445.5</v>
      </c>
      <c r="Y11" s="42">
        <f>ROUND(SUM(J11,N11,R11)/3,3)</f>
        <v>55</v>
      </c>
      <c r="Z11" s="9"/>
      <c r="AA11" s="9"/>
      <c r="AB11" s="9"/>
      <c r="AC11" s="9"/>
    </row>
    <row r="12" spans="1:259" s="9" customFormat="1" ht="32.25" customHeight="1">
      <c r="A12" s="10"/>
      <c r="B12" s="185" t="s">
        <v>25</v>
      </c>
      <c r="C12" s="185"/>
      <c r="D12" s="185"/>
      <c r="E12" s="11"/>
      <c r="F12" s="188" t="s">
        <v>128</v>
      </c>
      <c r="G12" s="188"/>
      <c r="H12" s="188"/>
      <c r="I12" s="12"/>
      <c r="J12" s="189" t="s">
        <v>13</v>
      </c>
      <c r="K12" s="189"/>
      <c r="L12" s="189"/>
      <c r="M12" s="189"/>
      <c r="N12" s="189"/>
      <c r="O12" s="189"/>
      <c r="P12" s="189"/>
      <c r="Q12" s="189"/>
      <c r="R12" s="13"/>
      <c r="S12" s="10"/>
      <c r="T12" s="10"/>
      <c r="U12" s="190"/>
      <c r="V12" s="190"/>
      <c r="W12" s="190"/>
      <c r="X12" s="190"/>
      <c r="Y12" s="14"/>
    </row>
    <row r="13" spans="1:259" s="5" customFormat="1" ht="32.25" customHeight="1">
      <c r="A13" s="4"/>
      <c r="B13" s="185" t="s">
        <v>26</v>
      </c>
      <c r="C13" s="185"/>
      <c r="D13" s="185"/>
      <c r="E13" s="15"/>
      <c r="F13" s="184" t="s">
        <v>52</v>
      </c>
      <c r="G13" s="184"/>
      <c r="H13" s="184"/>
      <c r="I13" s="18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9" s="5" customFormat="1" ht="24" customHeight="1">
      <c r="A14" s="4"/>
      <c r="B14" s="2"/>
      <c r="C14" s="2"/>
      <c r="D14" s="2"/>
      <c r="E14" s="2"/>
      <c r="F14" s="2"/>
      <c r="G14" s="2"/>
      <c r="H14" s="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9" s="5" customFormat="1" ht="24" customHeight="1">
      <c r="A15" s="4"/>
      <c r="B15" s="2"/>
      <c r="C15" s="2"/>
      <c r="D15" s="2"/>
      <c r="E15" s="2"/>
      <c r="F15" s="2"/>
      <c r="G15" s="2"/>
      <c r="H15" s="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9" s="5" customFormat="1" ht="24" customHeight="1">
      <c r="A16" s="4"/>
      <c r="B16" s="2"/>
      <c r="C16" s="2"/>
      <c r="D16" s="2"/>
      <c r="E16" s="2"/>
      <c r="F16" s="2"/>
      <c r="G16" s="2"/>
      <c r="H16" s="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5" customFormat="1" ht="24" customHeight="1">
      <c r="A17" s="4"/>
      <c r="B17" s="2"/>
      <c r="C17" s="2"/>
      <c r="D17" s="2"/>
      <c r="E17" s="2"/>
      <c r="F17" s="2"/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9" customFormat="1" ht="24" customHeight="1">
      <c r="A18" s="4"/>
      <c r="B18" s="2"/>
      <c r="C18" s="2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10" customFormat="1" ht="20.25" customHeight="1">
      <c r="A19" s="4"/>
      <c r="B19" s="2"/>
      <c r="C19" s="2"/>
      <c r="D19" s="2"/>
      <c r="E19" s="2"/>
      <c r="F19" s="2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</sheetData>
  <sheetProtection selectLockedCells="1" selectUnlockedCells="1"/>
  <sortState ref="A9:IY11">
    <sortCondition ref="A9:A11"/>
  </sortState>
  <mergeCells count="30">
    <mergeCell ref="U6:Y6"/>
    <mergeCell ref="A1:Y1"/>
    <mergeCell ref="A2:Y2"/>
    <mergeCell ref="A3:Y3"/>
    <mergeCell ref="A4:Y4"/>
    <mergeCell ref="A5:Y5"/>
    <mergeCell ref="A7:A8"/>
    <mergeCell ref="B7:B8"/>
    <mergeCell ref="C7:C8"/>
    <mergeCell ref="D7:D8"/>
    <mergeCell ref="E7:E8"/>
    <mergeCell ref="X7:X8"/>
    <mergeCell ref="Y7:Y8"/>
    <mergeCell ref="B12:D12"/>
    <mergeCell ref="F12:H12"/>
    <mergeCell ref="J12:Q12"/>
    <mergeCell ref="U12:X12"/>
    <mergeCell ref="G7:G8"/>
    <mergeCell ref="H7:H8"/>
    <mergeCell ref="I7:K7"/>
    <mergeCell ref="M7:O7"/>
    <mergeCell ref="Q7:S7"/>
    <mergeCell ref="U7:V7"/>
    <mergeCell ref="F7:F8"/>
    <mergeCell ref="L7:L8"/>
    <mergeCell ref="P7:P8"/>
    <mergeCell ref="T7:T8"/>
    <mergeCell ref="W7:W8"/>
    <mergeCell ref="F13:I13"/>
    <mergeCell ref="B13:D13"/>
  </mergeCells>
  <printOptions horizontalCentered="1"/>
  <pageMargins left="0" right="0" top="0" bottom="0" header="0.51181102362204722" footer="0.51181102362204722"/>
  <pageSetup paperSize="9" scale="94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1"/>
  </sheetPr>
  <dimension ref="A1:IZ30"/>
  <sheetViews>
    <sheetView view="pageBreakPreview" zoomScaleSheetLayoutView="100" workbookViewId="0">
      <selection activeCell="A5" sqref="A5:Y5"/>
    </sheetView>
  </sheetViews>
  <sheetFormatPr defaultRowHeight="12.75"/>
  <cols>
    <col min="1" max="1" width="5.28515625" style="4" customWidth="1"/>
    <col min="2" max="2" width="15.140625" style="2" customWidth="1"/>
    <col min="3" max="3" width="8.28515625" style="2" hidden="1" customWidth="1"/>
    <col min="4" max="4" width="6.5703125" style="2" customWidth="1"/>
    <col min="5" max="5" width="0" style="2" hidden="1" customWidth="1"/>
    <col min="6" max="6" width="31.140625" style="2" customWidth="1"/>
    <col min="7" max="7" width="11.5703125" style="2" hidden="1" customWidth="1"/>
    <col min="8" max="8" width="14.85546875" style="2" customWidth="1"/>
    <col min="9" max="9" width="6.28515625" style="4" customWidth="1"/>
    <col min="10" max="10" width="7.7109375" style="4" customWidth="1"/>
    <col min="11" max="11" width="4.85546875" style="4" customWidth="1"/>
    <col min="12" max="12" width="4.42578125" style="4" customWidth="1"/>
    <col min="13" max="13" width="6.140625" style="4" customWidth="1"/>
    <col min="14" max="14" width="7.28515625" style="4" customWidth="1"/>
    <col min="15" max="16" width="5" style="4" customWidth="1"/>
    <col min="17" max="17" width="6.140625" style="4" customWidth="1"/>
    <col min="18" max="18" width="6.85546875" style="4" customWidth="1"/>
    <col min="19" max="20" width="5" style="4" customWidth="1"/>
    <col min="21" max="23" width="4.28515625" style="4" customWidth="1"/>
    <col min="24" max="25" width="8" style="4" customWidth="1"/>
    <col min="26" max="26" width="6.42578125" style="4" customWidth="1"/>
    <col min="27" max="16384" width="9.140625" style="4"/>
  </cols>
  <sheetData>
    <row r="1" spans="1:260" s="26" customFormat="1" ht="30" customHeight="1">
      <c r="A1" s="199" t="s">
        <v>129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24"/>
      <c r="AB1" s="24"/>
      <c r="AC1" s="24"/>
      <c r="AD1" s="24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</row>
    <row r="2" spans="1:260" s="3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0" s="3" customFormat="1" ht="12.75" customHeight="1">
      <c r="A3" s="200" t="s">
        <v>17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60" ht="16.5" customHeight="1">
      <c r="A4" s="201" t="s">
        <v>28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</row>
    <row r="5" spans="1:260" s="1" customFormat="1" ht="18.75" customHeight="1">
      <c r="A5" s="202" t="s">
        <v>200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</row>
    <row r="6" spans="1:260" s="8" customFormat="1" ht="16.5" customHeight="1">
      <c r="A6" s="18" t="s">
        <v>18</v>
      </c>
      <c r="B6" s="18"/>
      <c r="C6" s="18"/>
      <c r="D6" s="18"/>
      <c r="E6" s="18"/>
      <c r="F6" s="18"/>
      <c r="G6" s="6"/>
      <c r="H6" s="7"/>
      <c r="U6" s="198" t="s">
        <v>131</v>
      </c>
      <c r="V6" s="198"/>
      <c r="W6" s="198"/>
      <c r="X6" s="198"/>
      <c r="Y6" s="198"/>
    </row>
    <row r="7" spans="1:260" s="5" customFormat="1" ht="15.75" customHeight="1">
      <c r="A7" s="196" t="s">
        <v>19</v>
      </c>
      <c r="B7" s="195" t="s">
        <v>1</v>
      </c>
      <c r="C7" s="197" t="s">
        <v>29</v>
      </c>
      <c r="D7" s="197" t="s">
        <v>2</v>
      </c>
      <c r="E7" s="197" t="s">
        <v>15</v>
      </c>
      <c r="F7" s="195" t="s">
        <v>3</v>
      </c>
      <c r="G7" s="191" t="s">
        <v>16</v>
      </c>
      <c r="H7" s="191" t="s">
        <v>4</v>
      </c>
      <c r="I7" s="192" t="s">
        <v>55</v>
      </c>
      <c r="J7" s="192"/>
      <c r="K7" s="192"/>
      <c r="L7" s="207" t="s">
        <v>53</v>
      </c>
      <c r="M7" s="193" t="s">
        <v>20</v>
      </c>
      <c r="N7" s="193"/>
      <c r="O7" s="193"/>
      <c r="P7" s="207" t="s">
        <v>53</v>
      </c>
      <c r="Q7" s="192" t="s">
        <v>21</v>
      </c>
      <c r="R7" s="192"/>
      <c r="S7" s="192"/>
      <c r="T7" s="207" t="s">
        <v>53</v>
      </c>
      <c r="U7" s="194" t="s">
        <v>35</v>
      </c>
      <c r="V7" s="194"/>
      <c r="W7" s="209" t="s">
        <v>54</v>
      </c>
      <c r="X7" s="186" t="s">
        <v>22</v>
      </c>
      <c r="Y7" s="187" t="s">
        <v>23</v>
      </c>
      <c r="Z7" s="205" t="s">
        <v>40</v>
      </c>
    </row>
    <row r="8" spans="1:260" s="5" customFormat="1" ht="33" customHeight="1">
      <c r="A8" s="196"/>
      <c r="B8" s="195"/>
      <c r="C8" s="197"/>
      <c r="D8" s="197"/>
      <c r="E8" s="197"/>
      <c r="F8" s="195"/>
      <c r="G8" s="191"/>
      <c r="H8" s="191"/>
      <c r="I8" s="16" t="s">
        <v>27</v>
      </c>
      <c r="J8" s="17" t="s">
        <v>24</v>
      </c>
      <c r="K8" s="16" t="s">
        <v>19</v>
      </c>
      <c r="L8" s="208"/>
      <c r="M8" s="16" t="s">
        <v>27</v>
      </c>
      <c r="N8" s="17" t="s">
        <v>24</v>
      </c>
      <c r="O8" s="16" t="s">
        <v>19</v>
      </c>
      <c r="P8" s="208"/>
      <c r="Q8" s="16" t="s">
        <v>27</v>
      </c>
      <c r="R8" s="17" t="s">
        <v>24</v>
      </c>
      <c r="S8" s="16" t="s">
        <v>19</v>
      </c>
      <c r="T8" s="208"/>
      <c r="U8" s="22" t="s">
        <v>33</v>
      </c>
      <c r="V8" s="23" t="s">
        <v>34</v>
      </c>
      <c r="W8" s="210"/>
      <c r="X8" s="186"/>
      <c r="Y8" s="187"/>
      <c r="Z8" s="206"/>
    </row>
    <row r="9" spans="1:260" s="5" customFormat="1" ht="34.5" customHeight="1">
      <c r="A9" s="19">
        <v>1</v>
      </c>
      <c r="B9" s="122" t="s">
        <v>121</v>
      </c>
      <c r="C9" s="123"/>
      <c r="D9" s="135" t="s">
        <v>7</v>
      </c>
      <c r="E9" s="136" t="s">
        <v>122</v>
      </c>
      <c r="F9" s="137" t="s">
        <v>123</v>
      </c>
      <c r="G9" s="125" t="s">
        <v>124</v>
      </c>
      <c r="H9" s="126" t="s">
        <v>125</v>
      </c>
      <c r="I9" s="30">
        <v>170</v>
      </c>
      <c r="J9" s="27">
        <f t="shared" ref="J9:J22" si="0">I9/2.2-IF($U9=1,0.5,IF($U9=2,1.5,0))</f>
        <v>77.272727272727266</v>
      </c>
      <c r="K9" s="20">
        <f t="shared" ref="K9:K22" si="1">RANK(J9,J$9:J$22,0)</f>
        <v>1</v>
      </c>
      <c r="L9" s="47">
        <v>8</v>
      </c>
      <c r="M9" s="28">
        <v>154.5</v>
      </c>
      <c r="N9" s="27">
        <f t="shared" ref="N9:N22" si="2">M9/2.2-IF($U9=1,0.5,IF($U9=2,1.5,0))</f>
        <v>70.22727272727272</v>
      </c>
      <c r="O9" s="20">
        <f t="shared" ref="O9:O22" si="3">RANK(N9,N$9:N$22,0)</f>
        <v>1</v>
      </c>
      <c r="P9" s="47">
        <v>9</v>
      </c>
      <c r="Q9" s="28">
        <v>149.5</v>
      </c>
      <c r="R9" s="27">
        <f t="shared" ref="R9:R22" si="4">Q9/2.2-IF($U9=1,0.5,IF($U9=2,1.5,0))</f>
        <v>67.954545454545453</v>
      </c>
      <c r="S9" s="20">
        <f t="shared" ref="S9:S22" si="5">RANK(R9,R$9:R$22,0)</f>
        <v>1</v>
      </c>
      <c r="T9" s="47">
        <v>9</v>
      </c>
      <c r="U9" s="21"/>
      <c r="V9" s="21"/>
      <c r="W9" s="166">
        <f>(T9+P9+L9)/3</f>
        <v>8.6666666666666661</v>
      </c>
      <c r="X9" s="28">
        <f t="shared" ref="X9:X22" si="6">Q9+M9+I9</f>
        <v>474</v>
      </c>
      <c r="Y9" s="147">
        <f t="shared" ref="Y9:Y22" si="7">ROUND(SUM(J9,N9,R9)/3,3)</f>
        <v>71.817999999999998</v>
      </c>
      <c r="Z9" s="43"/>
      <c r="AA9" s="9"/>
      <c r="AB9" s="9"/>
      <c r="AC9" s="9"/>
      <c r="AD9" s="9"/>
    </row>
    <row r="10" spans="1:260" s="5" customFormat="1" ht="34.5" customHeight="1">
      <c r="A10" s="19">
        <v>2</v>
      </c>
      <c r="B10" s="119" t="s">
        <v>140</v>
      </c>
      <c r="C10" s="95"/>
      <c r="D10" s="127" t="s">
        <v>9</v>
      </c>
      <c r="E10" s="79" t="s">
        <v>82</v>
      </c>
      <c r="F10" s="120" t="s">
        <v>133</v>
      </c>
      <c r="G10" s="89" t="s">
        <v>30</v>
      </c>
      <c r="H10" s="132" t="s">
        <v>30</v>
      </c>
      <c r="I10" s="30">
        <v>148.5</v>
      </c>
      <c r="J10" s="27">
        <f t="shared" si="0"/>
        <v>67.5</v>
      </c>
      <c r="K10" s="20">
        <f t="shared" si="1"/>
        <v>2</v>
      </c>
      <c r="L10" s="47">
        <v>8</v>
      </c>
      <c r="M10" s="28">
        <v>147.5</v>
      </c>
      <c r="N10" s="27">
        <f t="shared" si="2"/>
        <v>67.045454545454547</v>
      </c>
      <c r="O10" s="20">
        <f t="shared" si="3"/>
        <v>2</v>
      </c>
      <c r="P10" s="47">
        <v>9</v>
      </c>
      <c r="Q10" s="28">
        <v>142</v>
      </c>
      <c r="R10" s="27">
        <f t="shared" si="4"/>
        <v>64.545454545454547</v>
      </c>
      <c r="S10" s="20">
        <f t="shared" si="5"/>
        <v>3</v>
      </c>
      <c r="T10" s="47">
        <v>8.5</v>
      </c>
      <c r="U10" s="21"/>
      <c r="V10" s="21"/>
      <c r="W10" s="166">
        <f>(T10+P10+L10)/3</f>
        <v>8.5</v>
      </c>
      <c r="X10" s="28">
        <f t="shared" si="6"/>
        <v>438</v>
      </c>
      <c r="Y10" s="147">
        <f t="shared" si="7"/>
        <v>66.364000000000004</v>
      </c>
      <c r="Z10" s="43"/>
      <c r="AA10" s="9"/>
      <c r="AB10" s="9"/>
      <c r="AC10" s="9"/>
      <c r="AD10" s="9"/>
    </row>
    <row r="11" spans="1:260" s="5" customFormat="1" ht="34.5" customHeight="1">
      <c r="A11" s="19">
        <v>3</v>
      </c>
      <c r="B11" s="131" t="s">
        <v>134</v>
      </c>
      <c r="C11" s="95" t="s">
        <v>135</v>
      </c>
      <c r="D11" s="152" t="s">
        <v>7</v>
      </c>
      <c r="E11" s="151" t="s">
        <v>82</v>
      </c>
      <c r="F11" s="133" t="s">
        <v>83</v>
      </c>
      <c r="G11" s="81" t="s">
        <v>84</v>
      </c>
      <c r="H11" s="132" t="s">
        <v>30</v>
      </c>
      <c r="I11" s="30">
        <v>148</v>
      </c>
      <c r="J11" s="27">
        <f t="shared" si="0"/>
        <v>67.272727272727266</v>
      </c>
      <c r="K11" s="20">
        <f t="shared" si="1"/>
        <v>3</v>
      </c>
      <c r="L11" s="47"/>
      <c r="M11" s="28">
        <v>144</v>
      </c>
      <c r="N11" s="27">
        <f t="shared" si="2"/>
        <v>65.454545454545453</v>
      </c>
      <c r="O11" s="20">
        <f t="shared" si="3"/>
        <v>3</v>
      </c>
      <c r="P11" s="47"/>
      <c r="Q11" s="28">
        <v>140</v>
      </c>
      <c r="R11" s="27">
        <f t="shared" si="4"/>
        <v>63.636363636363633</v>
      </c>
      <c r="S11" s="20">
        <f t="shared" si="5"/>
        <v>4</v>
      </c>
      <c r="T11" s="47"/>
      <c r="U11" s="21"/>
      <c r="V11" s="21"/>
      <c r="W11" s="166"/>
      <c r="X11" s="28">
        <f t="shared" si="6"/>
        <v>432</v>
      </c>
      <c r="Y11" s="147">
        <f t="shared" si="7"/>
        <v>65.454999999999998</v>
      </c>
      <c r="Z11" s="43"/>
      <c r="AA11" s="9"/>
      <c r="AB11" s="9"/>
      <c r="AC11" s="9"/>
      <c r="AD11" s="9"/>
    </row>
    <row r="12" spans="1:260" s="5" customFormat="1" ht="34.5" customHeight="1">
      <c r="A12" s="19">
        <v>4</v>
      </c>
      <c r="B12" s="119" t="s">
        <v>136</v>
      </c>
      <c r="C12" s="95"/>
      <c r="D12" s="89" t="s">
        <v>9</v>
      </c>
      <c r="E12" s="88" t="s">
        <v>8</v>
      </c>
      <c r="F12" s="130" t="s">
        <v>137</v>
      </c>
      <c r="G12" s="169" t="s">
        <v>6</v>
      </c>
      <c r="H12" s="121" t="s">
        <v>30</v>
      </c>
      <c r="I12" s="30">
        <v>146</v>
      </c>
      <c r="J12" s="27">
        <f t="shared" si="0"/>
        <v>66.36363636363636</v>
      </c>
      <c r="K12" s="20">
        <f t="shared" si="1"/>
        <v>4</v>
      </c>
      <c r="L12" s="47"/>
      <c r="M12" s="28">
        <v>143</v>
      </c>
      <c r="N12" s="27">
        <f t="shared" si="2"/>
        <v>65</v>
      </c>
      <c r="O12" s="20">
        <f t="shared" si="3"/>
        <v>4</v>
      </c>
      <c r="P12" s="47"/>
      <c r="Q12" s="28">
        <v>142.5</v>
      </c>
      <c r="R12" s="27">
        <f t="shared" si="4"/>
        <v>64.772727272727266</v>
      </c>
      <c r="S12" s="20">
        <f t="shared" si="5"/>
        <v>2</v>
      </c>
      <c r="T12" s="47"/>
      <c r="U12" s="21"/>
      <c r="V12" s="21"/>
      <c r="W12" s="166"/>
      <c r="X12" s="28">
        <f t="shared" si="6"/>
        <v>431.5</v>
      </c>
      <c r="Y12" s="147">
        <f t="shared" si="7"/>
        <v>65.379000000000005</v>
      </c>
      <c r="Z12" s="43"/>
      <c r="AA12" s="9"/>
      <c r="AB12" s="9"/>
      <c r="AC12" s="9"/>
      <c r="AD12" s="9"/>
    </row>
    <row r="13" spans="1:260" s="5" customFormat="1" ht="34.5" customHeight="1">
      <c r="A13" s="19">
        <v>5</v>
      </c>
      <c r="B13" s="128" t="s">
        <v>132</v>
      </c>
      <c r="C13" s="129"/>
      <c r="D13" s="121" t="s">
        <v>7</v>
      </c>
      <c r="E13" s="95" t="s">
        <v>82</v>
      </c>
      <c r="F13" s="130" t="s">
        <v>133</v>
      </c>
      <c r="G13" s="89" t="s">
        <v>30</v>
      </c>
      <c r="H13" s="121" t="s">
        <v>30</v>
      </c>
      <c r="I13" s="30">
        <v>141</v>
      </c>
      <c r="J13" s="27">
        <f t="shared" si="0"/>
        <v>64.090909090909079</v>
      </c>
      <c r="K13" s="20">
        <f t="shared" si="1"/>
        <v>5</v>
      </c>
      <c r="L13" s="47">
        <v>6.5</v>
      </c>
      <c r="M13" s="28">
        <v>133.5</v>
      </c>
      <c r="N13" s="27">
        <f t="shared" si="2"/>
        <v>60.68181818181818</v>
      </c>
      <c r="O13" s="20">
        <f t="shared" si="3"/>
        <v>9</v>
      </c>
      <c r="P13" s="47">
        <v>6.5</v>
      </c>
      <c r="Q13" s="28">
        <v>138</v>
      </c>
      <c r="R13" s="27">
        <f t="shared" si="4"/>
        <v>62.72727272727272</v>
      </c>
      <c r="S13" s="20">
        <f t="shared" si="5"/>
        <v>6</v>
      </c>
      <c r="T13" s="47">
        <v>7.5</v>
      </c>
      <c r="U13" s="21"/>
      <c r="V13" s="21"/>
      <c r="W13" s="166">
        <f>(T13+P13+L13)/3</f>
        <v>6.833333333333333</v>
      </c>
      <c r="X13" s="28">
        <f t="shared" si="6"/>
        <v>412.5</v>
      </c>
      <c r="Y13" s="147">
        <f t="shared" si="7"/>
        <v>62.5</v>
      </c>
      <c r="Z13" s="43"/>
      <c r="AA13" s="9"/>
      <c r="AB13" s="9"/>
      <c r="AC13" s="9"/>
      <c r="AD13" s="9"/>
    </row>
    <row r="14" spans="1:260" s="5" customFormat="1" ht="34.5" customHeight="1">
      <c r="A14" s="19">
        <v>6</v>
      </c>
      <c r="B14" s="119" t="s">
        <v>141</v>
      </c>
      <c r="C14" s="95" t="s">
        <v>142</v>
      </c>
      <c r="D14" s="121" t="s">
        <v>31</v>
      </c>
      <c r="E14" s="141" t="s">
        <v>8</v>
      </c>
      <c r="F14" s="133" t="s">
        <v>137</v>
      </c>
      <c r="G14" s="134" t="s">
        <v>6</v>
      </c>
      <c r="H14" s="127" t="s">
        <v>30</v>
      </c>
      <c r="I14" s="30">
        <v>136.5</v>
      </c>
      <c r="J14" s="27">
        <f t="shared" si="0"/>
        <v>62.04545454545454</v>
      </c>
      <c r="K14" s="20">
        <f t="shared" si="1"/>
        <v>7</v>
      </c>
      <c r="L14" s="47"/>
      <c r="M14" s="28">
        <v>135.5</v>
      </c>
      <c r="N14" s="27">
        <f t="shared" si="2"/>
        <v>61.590909090909086</v>
      </c>
      <c r="O14" s="20">
        <f t="shared" si="3"/>
        <v>6</v>
      </c>
      <c r="P14" s="47"/>
      <c r="Q14" s="28">
        <v>139</v>
      </c>
      <c r="R14" s="27">
        <f t="shared" si="4"/>
        <v>63.18181818181818</v>
      </c>
      <c r="S14" s="20">
        <f t="shared" si="5"/>
        <v>5</v>
      </c>
      <c r="T14" s="47"/>
      <c r="U14" s="21"/>
      <c r="V14" s="21"/>
      <c r="W14" s="166"/>
      <c r="X14" s="28">
        <f t="shared" si="6"/>
        <v>411</v>
      </c>
      <c r="Y14" s="147">
        <f t="shared" si="7"/>
        <v>62.273000000000003</v>
      </c>
      <c r="Z14" s="43"/>
      <c r="AA14" s="9"/>
      <c r="AB14" s="9"/>
      <c r="AC14" s="9"/>
      <c r="AD14" s="9"/>
    </row>
    <row r="15" spans="1:260" s="5" customFormat="1" ht="34.5" customHeight="1">
      <c r="A15" s="19">
        <v>7</v>
      </c>
      <c r="B15" s="131" t="s">
        <v>116</v>
      </c>
      <c r="C15" s="131"/>
      <c r="D15" s="132" t="s">
        <v>7</v>
      </c>
      <c r="E15" s="139" t="s">
        <v>82</v>
      </c>
      <c r="F15" s="133" t="s">
        <v>83</v>
      </c>
      <c r="G15" s="81" t="s">
        <v>84</v>
      </c>
      <c r="H15" s="82" t="s">
        <v>39</v>
      </c>
      <c r="I15" s="30">
        <v>133.5</v>
      </c>
      <c r="J15" s="27">
        <f t="shared" si="0"/>
        <v>60.68181818181818</v>
      </c>
      <c r="K15" s="20">
        <f t="shared" si="1"/>
        <v>8</v>
      </c>
      <c r="L15" s="47"/>
      <c r="M15" s="28">
        <v>136.5</v>
      </c>
      <c r="N15" s="27">
        <f t="shared" si="2"/>
        <v>62.04545454545454</v>
      </c>
      <c r="O15" s="20">
        <f t="shared" si="3"/>
        <v>5</v>
      </c>
      <c r="P15" s="47"/>
      <c r="Q15" s="28">
        <v>134.5</v>
      </c>
      <c r="R15" s="27">
        <f t="shared" si="4"/>
        <v>61.136363636363633</v>
      </c>
      <c r="S15" s="20">
        <f t="shared" si="5"/>
        <v>8</v>
      </c>
      <c r="T15" s="47"/>
      <c r="U15" s="21"/>
      <c r="V15" s="21"/>
      <c r="W15" s="166"/>
      <c r="X15" s="28">
        <f t="shared" si="6"/>
        <v>404.5</v>
      </c>
      <c r="Y15" s="147">
        <f t="shared" si="7"/>
        <v>61.287999999999997</v>
      </c>
      <c r="Z15" s="43"/>
      <c r="AA15" s="9"/>
      <c r="AB15" s="9"/>
      <c r="AC15" s="9"/>
      <c r="AD15" s="9"/>
    </row>
    <row r="16" spans="1:260" s="5" customFormat="1" ht="34.5" customHeight="1">
      <c r="A16" s="19">
        <v>8</v>
      </c>
      <c r="B16" s="119" t="s">
        <v>149</v>
      </c>
      <c r="C16" s="95"/>
      <c r="D16" s="121" t="s">
        <v>7</v>
      </c>
      <c r="E16" s="139" t="s">
        <v>14</v>
      </c>
      <c r="F16" s="133" t="s">
        <v>45</v>
      </c>
      <c r="G16" s="127" t="s">
        <v>5</v>
      </c>
      <c r="H16" s="82" t="s">
        <v>30</v>
      </c>
      <c r="I16" s="30">
        <v>133.5</v>
      </c>
      <c r="J16" s="27">
        <f t="shared" si="0"/>
        <v>60.68181818181818</v>
      </c>
      <c r="K16" s="20">
        <f t="shared" si="1"/>
        <v>8</v>
      </c>
      <c r="L16" s="47">
        <v>6.5</v>
      </c>
      <c r="M16" s="28">
        <v>131</v>
      </c>
      <c r="N16" s="27">
        <f t="shared" si="2"/>
        <v>59.54545454545454</v>
      </c>
      <c r="O16" s="20">
        <f t="shared" si="3"/>
        <v>12</v>
      </c>
      <c r="P16" s="47">
        <v>7</v>
      </c>
      <c r="Q16" s="28">
        <v>136</v>
      </c>
      <c r="R16" s="27">
        <f t="shared" si="4"/>
        <v>61.818181818181813</v>
      </c>
      <c r="S16" s="20">
        <f t="shared" si="5"/>
        <v>7</v>
      </c>
      <c r="T16" s="47">
        <v>7</v>
      </c>
      <c r="U16" s="21"/>
      <c r="V16" s="21"/>
      <c r="W16" s="166">
        <f>(T16+P16+L16)/3</f>
        <v>6.833333333333333</v>
      </c>
      <c r="X16" s="28">
        <f t="shared" si="6"/>
        <v>400.5</v>
      </c>
      <c r="Y16" s="147">
        <f t="shared" si="7"/>
        <v>60.682000000000002</v>
      </c>
      <c r="Z16" s="43"/>
      <c r="AA16" s="9"/>
      <c r="AB16" s="9"/>
      <c r="AC16" s="9"/>
      <c r="AD16" s="9"/>
    </row>
    <row r="17" spans="1:30" s="5" customFormat="1" ht="34.5" customHeight="1">
      <c r="A17" s="19">
        <v>8</v>
      </c>
      <c r="B17" s="119" t="s">
        <v>46</v>
      </c>
      <c r="C17" s="95" t="s">
        <v>152</v>
      </c>
      <c r="D17" s="121">
        <v>3</v>
      </c>
      <c r="E17" s="139" t="s">
        <v>82</v>
      </c>
      <c r="F17" s="80" t="s">
        <v>153</v>
      </c>
      <c r="G17" s="81" t="s">
        <v>30</v>
      </c>
      <c r="H17" s="82" t="s">
        <v>30</v>
      </c>
      <c r="I17" s="30">
        <v>137.5</v>
      </c>
      <c r="J17" s="27">
        <f t="shared" si="0"/>
        <v>62.499999999999993</v>
      </c>
      <c r="K17" s="20">
        <f t="shared" si="1"/>
        <v>6</v>
      </c>
      <c r="L17" s="47">
        <v>7</v>
      </c>
      <c r="M17" s="28">
        <v>134</v>
      </c>
      <c r="N17" s="27">
        <f t="shared" si="2"/>
        <v>60.909090909090907</v>
      </c>
      <c r="O17" s="20">
        <f t="shared" si="3"/>
        <v>8</v>
      </c>
      <c r="P17" s="47">
        <v>7</v>
      </c>
      <c r="Q17" s="28">
        <v>129</v>
      </c>
      <c r="R17" s="27">
        <f t="shared" si="4"/>
        <v>58.636363636363633</v>
      </c>
      <c r="S17" s="20">
        <f t="shared" si="5"/>
        <v>11</v>
      </c>
      <c r="T17" s="47">
        <v>6.5</v>
      </c>
      <c r="U17" s="21"/>
      <c r="V17" s="21"/>
      <c r="W17" s="166">
        <f>(T17+P17+L17)/3</f>
        <v>6.833333333333333</v>
      </c>
      <c r="X17" s="28">
        <f t="shared" si="6"/>
        <v>400.5</v>
      </c>
      <c r="Y17" s="147">
        <f t="shared" si="7"/>
        <v>60.682000000000002</v>
      </c>
      <c r="Z17" s="43"/>
      <c r="AA17" s="9"/>
      <c r="AB17" s="9"/>
      <c r="AC17" s="9"/>
      <c r="AD17" s="9"/>
    </row>
    <row r="18" spans="1:30" s="5" customFormat="1" ht="34.5" customHeight="1">
      <c r="A18" s="19">
        <v>10</v>
      </c>
      <c r="B18" s="119" t="s">
        <v>43</v>
      </c>
      <c r="C18" s="95" t="s">
        <v>114</v>
      </c>
      <c r="D18" s="89" t="s">
        <v>7</v>
      </c>
      <c r="E18" s="139" t="s">
        <v>82</v>
      </c>
      <c r="F18" s="133" t="s">
        <v>139</v>
      </c>
      <c r="G18" s="140" t="s">
        <v>84</v>
      </c>
      <c r="H18" s="82" t="s">
        <v>30</v>
      </c>
      <c r="I18" s="30">
        <v>129</v>
      </c>
      <c r="J18" s="27">
        <f t="shared" si="0"/>
        <v>58.636363636363633</v>
      </c>
      <c r="K18" s="20">
        <f t="shared" si="1"/>
        <v>11</v>
      </c>
      <c r="L18" s="47"/>
      <c r="M18" s="28">
        <v>133.5</v>
      </c>
      <c r="N18" s="27">
        <f t="shared" si="2"/>
        <v>60.68181818181818</v>
      </c>
      <c r="O18" s="20">
        <f t="shared" si="3"/>
        <v>9</v>
      </c>
      <c r="P18" s="47"/>
      <c r="Q18" s="28">
        <v>132.5</v>
      </c>
      <c r="R18" s="27">
        <f t="shared" si="4"/>
        <v>60.22727272727272</v>
      </c>
      <c r="S18" s="20">
        <f t="shared" si="5"/>
        <v>9</v>
      </c>
      <c r="T18" s="47"/>
      <c r="U18" s="21"/>
      <c r="V18" s="21"/>
      <c r="W18" s="166"/>
      <c r="X18" s="28">
        <f t="shared" si="6"/>
        <v>395</v>
      </c>
      <c r="Y18" s="147">
        <f t="shared" si="7"/>
        <v>59.847999999999999</v>
      </c>
      <c r="Z18" s="43"/>
      <c r="AA18" s="9"/>
      <c r="AB18" s="9"/>
      <c r="AC18" s="9"/>
      <c r="AD18" s="9"/>
    </row>
    <row r="19" spans="1:30" s="5" customFormat="1" ht="34.5" customHeight="1">
      <c r="A19" s="19">
        <v>10</v>
      </c>
      <c r="B19" s="119" t="s">
        <v>146</v>
      </c>
      <c r="C19" s="95" t="s">
        <v>147</v>
      </c>
      <c r="D19" s="121" t="s">
        <v>9</v>
      </c>
      <c r="E19" s="142" t="s">
        <v>92</v>
      </c>
      <c r="F19" s="143" t="s">
        <v>148</v>
      </c>
      <c r="G19" s="132" t="s">
        <v>94</v>
      </c>
      <c r="H19" s="89" t="s">
        <v>30</v>
      </c>
      <c r="I19" s="30">
        <v>129</v>
      </c>
      <c r="J19" s="27">
        <f t="shared" si="0"/>
        <v>58.636363636363633</v>
      </c>
      <c r="K19" s="20">
        <f t="shared" si="1"/>
        <v>11</v>
      </c>
      <c r="L19" s="47">
        <v>7</v>
      </c>
      <c r="M19" s="28">
        <v>134.5</v>
      </c>
      <c r="N19" s="27">
        <f t="shared" si="2"/>
        <v>61.136363636363633</v>
      </c>
      <c r="O19" s="20">
        <f t="shared" si="3"/>
        <v>7</v>
      </c>
      <c r="P19" s="47">
        <v>7</v>
      </c>
      <c r="Q19" s="28">
        <v>131.5</v>
      </c>
      <c r="R19" s="27">
        <f t="shared" si="4"/>
        <v>59.772727272727266</v>
      </c>
      <c r="S19" s="20">
        <f t="shared" si="5"/>
        <v>10</v>
      </c>
      <c r="T19" s="47">
        <v>8</v>
      </c>
      <c r="U19" s="21"/>
      <c r="V19" s="21"/>
      <c r="W19" s="166">
        <f>(T19+P19+L19)/3</f>
        <v>7.333333333333333</v>
      </c>
      <c r="X19" s="28">
        <f t="shared" si="6"/>
        <v>395</v>
      </c>
      <c r="Y19" s="147">
        <f t="shared" si="7"/>
        <v>59.847999999999999</v>
      </c>
      <c r="Z19" s="43"/>
      <c r="AA19" s="9"/>
      <c r="AB19" s="9"/>
      <c r="AC19" s="9"/>
      <c r="AD19" s="9"/>
    </row>
    <row r="20" spans="1:30" s="5" customFormat="1" ht="34.5" customHeight="1">
      <c r="A20" s="19">
        <v>12</v>
      </c>
      <c r="B20" s="87" t="s">
        <v>44</v>
      </c>
      <c r="C20" s="88" t="s">
        <v>150</v>
      </c>
      <c r="D20" s="89" t="s">
        <v>7</v>
      </c>
      <c r="E20" s="95"/>
      <c r="F20" s="138" t="s">
        <v>151</v>
      </c>
      <c r="G20" s="49" t="s">
        <v>6</v>
      </c>
      <c r="H20" s="89" t="s">
        <v>30</v>
      </c>
      <c r="I20" s="30">
        <v>132</v>
      </c>
      <c r="J20" s="27">
        <f t="shared" si="0"/>
        <v>59.999999999999993</v>
      </c>
      <c r="K20" s="20">
        <f t="shared" si="1"/>
        <v>10</v>
      </c>
      <c r="L20" s="47">
        <v>6.5</v>
      </c>
      <c r="M20" s="28">
        <v>131.5</v>
      </c>
      <c r="N20" s="27">
        <f t="shared" si="2"/>
        <v>59.772727272727266</v>
      </c>
      <c r="O20" s="20">
        <f t="shared" si="3"/>
        <v>11</v>
      </c>
      <c r="P20" s="47">
        <v>6.5</v>
      </c>
      <c r="Q20" s="28">
        <v>129</v>
      </c>
      <c r="R20" s="27">
        <f t="shared" si="4"/>
        <v>58.636363636363633</v>
      </c>
      <c r="S20" s="20">
        <f t="shared" si="5"/>
        <v>11</v>
      </c>
      <c r="T20" s="47">
        <v>7</v>
      </c>
      <c r="U20" s="21"/>
      <c r="V20" s="21"/>
      <c r="W20" s="166">
        <f>(T20+P20+L20)/3</f>
        <v>6.666666666666667</v>
      </c>
      <c r="X20" s="28">
        <f t="shared" si="6"/>
        <v>392.5</v>
      </c>
      <c r="Y20" s="147">
        <f t="shared" si="7"/>
        <v>59.47</v>
      </c>
      <c r="Z20" s="43"/>
      <c r="AA20" s="9"/>
      <c r="AB20" s="9"/>
      <c r="AC20" s="9"/>
      <c r="AD20" s="9"/>
    </row>
    <row r="21" spans="1:30" s="5" customFormat="1" ht="34.5" customHeight="1">
      <c r="A21" s="19">
        <v>13</v>
      </c>
      <c r="B21" s="119" t="s">
        <v>119</v>
      </c>
      <c r="C21" s="95"/>
      <c r="D21" s="121" t="s">
        <v>7</v>
      </c>
      <c r="E21" s="95" t="s">
        <v>82</v>
      </c>
      <c r="F21" s="138" t="s">
        <v>138</v>
      </c>
      <c r="G21" s="132" t="s">
        <v>30</v>
      </c>
      <c r="H21" s="89" t="s">
        <v>30</v>
      </c>
      <c r="I21" s="45">
        <v>123.5</v>
      </c>
      <c r="J21" s="27">
        <f t="shared" si="0"/>
        <v>56.136363636363633</v>
      </c>
      <c r="K21" s="20">
        <f t="shared" si="1"/>
        <v>13</v>
      </c>
      <c r="L21" s="47">
        <v>7</v>
      </c>
      <c r="M21" s="28">
        <v>122.5</v>
      </c>
      <c r="N21" s="27">
        <f t="shared" si="2"/>
        <v>55.68181818181818</v>
      </c>
      <c r="O21" s="20">
        <f t="shared" si="3"/>
        <v>13</v>
      </c>
      <c r="P21" s="47">
        <v>7.5</v>
      </c>
      <c r="Q21" s="28">
        <v>126</v>
      </c>
      <c r="R21" s="27">
        <f t="shared" si="4"/>
        <v>57.272727272727266</v>
      </c>
      <c r="S21" s="20">
        <f t="shared" si="5"/>
        <v>13</v>
      </c>
      <c r="T21" s="47">
        <v>8</v>
      </c>
      <c r="U21" s="21"/>
      <c r="V21" s="21"/>
      <c r="W21" s="166">
        <f>(T21+P21+L21)/3</f>
        <v>7.5</v>
      </c>
      <c r="X21" s="28">
        <f t="shared" si="6"/>
        <v>372</v>
      </c>
      <c r="Y21" s="147">
        <f t="shared" si="7"/>
        <v>56.363999999999997</v>
      </c>
      <c r="Z21" s="43"/>
      <c r="AA21" s="9"/>
      <c r="AB21" s="9"/>
      <c r="AC21" s="9"/>
      <c r="AD21" s="9"/>
    </row>
    <row r="22" spans="1:30" s="5" customFormat="1" ht="34.5" customHeight="1">
      <c r="A22" s="19">
        <v>14</v>
      </c>
      <c r="B22" s="119" t="s">
        <v>143</v>
      </c>
      <c r="C22" s="95" t="s">
        <v>144</v>
      </c>
      <c r="D22" s="144" t="s">
        <v>7</v>
      </c>
      <c r="E22" s="145" t="s">
        <v>82</v>
      </c>
      <c r="F22" s="164" t="s">
        <v>145</v>
      </c>
      <c r="G22" s="170" t="s">
        <v>84</v>
      </c>
      <c r="H22" s="171" t="s">
        <v>30</v>
      </c>
      <c r="I22" s="45">
        <v>109.5</v>
      </c>
      <c r="J22" s="27">
        <f t="shared" si="0"/>
        <v>49.772727272727266</v>
      </c>
      <c r="K22" s="20">
        <f t="shared" si="1"/>
        <v>14</v>
      </c>
      <c r="L22" s="47">
        <v>7</v>
      </c>
      <c r="M22" s="28">
        <v>118</v>
      </c>
      <c r="N22" s="27">
        <f t="shared" si="2"/>
        <v>53.636363636363633</v>
      </c>
      <c r="O22" s="20">
        <f t="shared" si="3"/>
        <v>14</v>
      </c>
      <c r="P22" s="47">
        <v>7.5</v>
      </c>
      <c r="Q22" s="28">
        <v>124.5</v>
      </c>
      <c r="R22" s="27">
        <f t="shared" si="4"/>
        <v>56.590909090909086</v>
      </c>
      <c r="S22" s="20">
        <f t="shared" si="5"/>
        <v>14</v>
      </c>
      <c r="T22" s="47">
        <v>8</v>
      </c>
      <c r="U22" s="21"/>
      <c r="V22" s="21"/>
      <c r="W22" s="166">
        <f>(T22+P22+L22)/3</f>
        <v>7.5</v>
      </c>
      <c r="X22" s="28">
        <f t="shared" si="6"/>
        <v>352</v>
      </c>
      <c r="Y22" s="147">
        <f t="shared" si="7"/>
        <v>53.332999999999998</v>
      </c>
      <c r="Z22" s="43"/>
      <c r="AA22" s="9"/>
      <c r="AB22" s="9"/>
      <c r="AC22" s="9"/>
      <c r="AD22" s="9"/>
    </row>
    <row r="23" spans="1:30" s="9" customFormat="1" ht="19.5" customHeight="1">
      <c r="A23" s="10"/>
      <c r="B23" s="204" t="s">
        <v>25</v>
      </c>
      <c r="C23" s="204"/>
      <c r="D23" s="185"/>
      <c r="E23" s="11"/>
      <c r="F23" s="188" t="s">
        <v>128</v>
      </c>
      <c r="G23" s="188"/>
      <c r="H23" s="188"/>
      <c r="I23" s="12"/>
      <c r="J23" s="189" t="s">
        <v>13</v>
      </c>
      <c r="K23" s="189"/>
      <c r="L23" s="189"/>
      <c r="M23" s="189"/>
      <c r="N23" s="189"/>
      <c r="O23" s="189"/>
      <c r="P23" s="189"/>
      <c r="Q23" s="189"/>
      <c r="R23" s="13"/>
      <c r="S23" s="10"/>
      <c r="T23" s="10"/>
      <c r="U23" s="190"/>
      <c r="V23" s="190"/>
      <c r="W23" s="190"/>
      <c r="X23" s="190"/>
      <c r="Y23" s="14"/>
    </row>
    <row r="24" spans="1:30" s="5" customFormat="1" ht="19.5" customHeight="1">
      <c r="A24" s="4"/>
      <c r="B24" s="185" t="s">
        <v>26</v>
      </c>
      <c r="C24" s="185"/>
      <c r="D24" s="185"/>
      <c r="E24" s="15"/>
      <c r="F24" s="203" t="s">
        <v>52</v>
      </c>
      <c r="G24" s="203"/>
      <c r="H24" s="20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30" s="5" customFormat="1" ht="24" customHeight="1">
      <c r="A25" s="4"/>
      <c r="B25" s="2"/>
      <c r="C25" s="2"/>
      <c r="D25" s="2"/>
      <c r="E25" s="2"/>
      <c r="F25" s="2"/>
      <c r="G25" s="2"/>
      <c r="H25" s="2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30" s="5" customFormat="1" ht="24" customHeight="1">
      <c r="A26" s="4"/>
      <c r="B26" s="2"/>
      <c r="C26" s="2"/>
      <c r="D26" s="2"/>
      <c r="E26" s="2"/>
      <c r="F26" s="2"/>
      <c r="G26" s="2"/>
      <c r="H26" s="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30" s="5" customFormat="1" ht="24" customHeight="1">
      <c r="A27" s="4"/>
      <c r="B27" s="2"/>
      <c r="C27" s="2"/>
      <c r="D27" s="2"/>
      <c r="E27" s="2"/>
      <c r="F27" s="2"/>
      <c r="G27" s="2"/>
      <c r="H27" s="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30" s="5" customFormat="1" ht="24" customHeight="1">
      <c r="A28" s="4"/>
      <c r="B28" s="2"/>
      <c r="C28" s="2"/>
      <c r="D28" s="2"/>
      <c r="E28" s="2"/>
      <c r="F28" s="2"/>
      <c r="G28" s="2"/>
      <c r="H28" s="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30" s="9" customFormat="1" ht="24" customHeight="1">
      <c r="A29" s="4"/>
      <c r="B29" s="2"/>
      <c r="C29" s="2"/>
      <c r="D29" s="2"/>
      <c r="E29" s="2"/>
      <c r="F29" s="2"/>
      <c r="G29" s="2"/>
      <c r="H29" s="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30" s="10" customFormat="1" ht="20.25" customHeight="1">
      <c r="A30" s="4"/>
      <c r="B30" s="2"/>
      <c r="C30" s="2"/>
      <c r="D30" s="2"/>
      <c r="E30" s="2"/>
      <c r="F30" s="2"/>
      <c r="G30" s="2"/>
      <c r="H30" s="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</sheetData>
  <sheetProtection selectLockedCells="1" selectUnlockedCells="1"/>
  <sortState ref="A9:IZ22">
    <sortCondition descending="1" ref="Y9:Y22"/>
  </sortState>
  <mergeCells count="31">
    <mergeCell ref="Z7:Z8"/>
    <mergeCell ref="A7:A8"/>
    <mergeCell ref="B7:B8"/>
    <mergeCell ref="C7:C8"/>
    <mergeCell ref="D7:D8"/>
    <mergeCell ref="E7:E8"/>
    <mergeCell ref="L7:L8"/>
    <mergeCell ref="P7:P8"/>
    <mergeCell ref="T7:T8"/>
    <mergeCell ref="W7:W8"/>
    <mergeCell ref="A2:Y2"/>
    <mergeCell ref="A3:Y3"/>
    <mergeCell ref="A4:Y4"/>
    <mergeCell ref="U6:Y6"/>
    <mergeCell ref="A5:Y5"/>
    <mergeCell ref="B24:D24"/>
    <mergeCell ref="F24:H24"/>
    <mergeCell ref="A1:Z1"/>
    <mergeCell ref="X7:X8"/>
    <mergeCell ref="Y7:Y8"/>
    <mergeCell ref="B23:D23"/>
    <mergeCell ref="F23:H23"/>
    <mergeCell ref="J23:Q23"/>
    <mergeCell ref="U23:X23"/>
    <mergeCell ref="G7:G8"/>
    <mergeCell ref="H7:H8"/>
    <mergeCell ref="U7:V7"/>
    <mergeCell ref="F7:F8"/>
    <mergeCell ref="I7:K7"/>
    <mergeCell ref="M7:O7"/>
    <mergeCell ref="Q7:S7"/>
  </mergeCells>
  <printOptions horizontalCentered="1"/>
  <pageMargins left="0" right="0" top="0" bottom="0" header="0.51181102362204722" footer="0.51181102362204722"/>
  <pageSetup paperSize="9" scale="86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1"/>
  </sheetPr>
  <dimension ref="A1:IZ22"/>
  <sheetViews>
    <sheetView view="pageBreakPreview" topLeftCell="A4" zoomScaleSheetLayoutView="100" workbookViewId="0">
      <selection activeCell="A5" sqref="A5:Y5"/>
    </sheetView>
  </sheetViews>
  <sheetFormatPr defaultRowHeight="12.75"/>
  <cols>
    <col min="1" max="1" width="5.28515625" style="4" customWidth="1"/>
    <col min="2" max="2" width="15.140625" style="2" customWidth="1"/>
    <col min="3" max="3" width="8.28515625" style="2" hidden="1" customWidth="1"/>
    <col min="4" max="4" width="6.5703125" style="2" customWidth="1"/>
    <col min="5" max="5" width="9.140625" style="2" hidden="1" customWidth="1"/>
    <col min="6" max="6" width="31.140625" style="2" customWidth="1"/>
    <col min="7" max="7" width="11.5703125" style="2" hidden="1" customWidth="1"/>
    <col min="8" max="8" width="14.85546875" style="2" customWidth="1"/>
    <col min="9" max="9" width="6.28515625" style="4" customWidth="1"/>
    <col min="10" max="10" width="7.7109375" style="4" customWidth="1"/>
    <col min="11" max="11" width="4.85546875" style="4" customWidth="1"/>
    <col min="12" max="12" width="4.42578125" style="4" customWidth="1"/>
    <col min="13" max="13" width="6.140625" style="4" customWidth="1"/>
    <col min="14" max="14" width="7.28515625" style="4" customWidth="1"/>
    <col min="15" max="16" width="5" style="4" customWidth="1"/>
    <col min="17" max="17" width="6.140625" style="4" customWidth="1"/>
    <col min="18" max="18" width="6.85546875" style="4" customWidth="1"/>
    <col min="19" max="20" width="5" style="4" customWidth="1"/>
    <col min="21" max="23" width="4.28515625" style="4" customWidth="1"/>
    <col min="24" max="25" width="8" style="4" customWidth="1"/>
    <col min="26" max="26" width="6.42578125" style="4" customWidth="1"/>
    <col min="27" max="16384" width="9.140625" style="4"/>
  </cols>
  <sheetData>
    <row r="1" spans="1:260" s="26" customFormat="1" ht="30" customHeight="1">
      <c r="A1" s="199" t="s">
        <v>129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24"/>
      <c r="AB1" s="24"/>
      <c r="AC1" s="24"/>
      <c r="AD1" s="24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</row>
    <row r="2" spans="1:260" s="3" customFormat="1" ht="15" customHeight="1">
      <c r="A2" s="200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0" s="3" customFormat="1" ht="12.75" customHeight="1">
      <c r="A3" s="200" t="s">
        <v>17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60" ht="21.75" customHeight="1">
      <c r="A4" s="211" t="s">
        <v>154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5" spans="1:260" s="1" customFormat="1" ht="24" customHeight="1">
      <c r="A5" s="202" t="s">
        <v>203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</row>
    <row r="6" spans="1:260" s="8" customFormat="1" ht="21" customHeight="1">
      <c r="A6" s="18" t="s">
        <v>18</v>
      </c>
      <c r="B6" s="18"/>
      <c r="C6" s="18"/>
      <c r="D6" s="18"/>
      <c r="E6" s="18"/>
      <c r="F6" s="18"/>
      <c r="G6" s="6"/>
      <c r="H6" s="7"/>
      <c r="U6" s="198" t="s">
        <v>131</v>
      </c>
      <c r="V6" s="198"/>
      <c r="W6" s="198"/>
      <c r="X6" s="198"/>
      <c r="Y6" s="198"/>
    </row>
    <row r="7" spans="1:260" s="5" customFormat="1" ht="15.75" customHeight="1">
      <c r="A7" s="196" t="s">
        <v>19</v>
      </c>
      <c r="B7" s="195" t="s">
        <v>1</v>
      </c>
      <c r="C7" s="197" t="s">
        <v>29</v>
      </c>
      <c r="D7" s="197" t="s">
        <v>2</v>
      </c>
      <c r="E7" s="197" t="s">
        <v>15</v>
      </c>
      <c r="F7" s="195" t="s">
        <v>3</v>
      </c>
      <c r="G7" s="191" t="s">
        <v>16</v>
      </c>
      <c r="H7" s="191" t="s">
        <v>4</v>
      </c>
      <c r="I7" s="192" t="s">
        <v>55</v>
      </c>
      <c r="J7" s="192"/>
      <c r="K7" s="192"/>
      <c r="L7" s="207" t="s">
        <v>53</v>
      </c>
      <c r="M7" s="193" t="s">
        <v>20</v>
      </c>
      <c r="N7" s="193"/>
      <c r="O7" s="193"/>
      <c r="P7" s="207" t="s">
        <v>53</v>
      </c>
      <c r="Q7" s="192" t="s">
        <v>21</v>
      </c>
      <c r="R7" s="192"/>
      <c r="S7" s="192"/>
      <c r="T7" s="207" t="s">
        <v>53</v>
      </c>
      <c r="U7" s="194" t="s">
        <v>35</v>
      </c>
      <c r="V7" s="194"/>
      <c r="W7" s="209" t="s">
        <v>54</v>
      </c>
      <c r="X7" s="186" t="s">
        <v>22</v>
      </c>
      <c r="Y7" s="187" t="s">
        <v>23</v>
      </c>
      <c r="Z7" s="205" t="s">
        <v>40</v>
      </c>
    </row>
    <row r="8" spans="1:260" s="5" customFormat="1" ht="45.75" customHeight="1">
      <c r="A8" s="196"/>
      <c r="B8" s="195"/>
      <c r="C8" s="197"/>
      <c r="D8" s="197"/>
      <c r="E8" s="197"/>
      <c r="F8" s="195"/>
      <c r="G8" s="191"/>
      <c r="H8" s="191"/>
      <c r="I8" s="16" t="s">
        <v>27</v>
      </c>
      <c r="J8" s="17" t="s">
        <v>24</v>
      </c>
      <c r="K8" s="16" t="s">
        <v>19</v>
      </c>
      <c r="L8" s="208"/>
      <c r="M8" s="16" t="s">
        <v>27</v>
      </c>
      <c r="N8" s="17" t="s">
        <v>24</v>
      </c>
      <c r="O8" s="16" t="s">
        <v>19</v>
      </c>
      <c r="P8" s="208"/>
      <c r="Q8" s="16" t="s">
        <v>27</v>
      </c>
      <c r="R8" s="17" t="s">
        <v>24</v>
      </c>
      <c r="S8" s="16" t="s">
        <v>19</v>
      </c>
      <c r="T8" s="208"/>
      <c r="U8" s="22" t="s">
        <v>33</v>
      </c>
      <c r="V8" s="23" t="s">
        <v>34</v>
      </c>
      <c r="W8" s="210"/>
      <c r="X8" s="186"/>
      <c r="Y8" s="187"/>
      <c r="Z8" s="206"/>
    </row>
    <row r="9" spans="1:260" s="5" customFormat="1" ht="50.25" customHeight="1">
      <c r="A9" s="19">
        <v>1</v>
      </c>
      <c r="B9" s="119" t="s">
        <v>159</v>
      </c>
      <c r="C9" s="95" t="s">
        <v>160</v>
      </c>
      <c r="D9" s="121" t="s">
        <v>10</v>
      </c>
      <c r="E9" s="88" t="s">
        <v>161</v>
      </c>
      <c r="F9" s="148" t="s">
        <v>162</v>
      </c>
      <c r="G9" s="149" t="s">
        <v>6</v>
      </c>
      <c r="H9" s="89" t="s">
        <v>30</v>
      </c>
      <c r="I9" s="45">
        <v>198</v>
      </c>
      <c r="J9" s="27">
        <f t="shared" ref="J9:J14" si="0">I9/3-IF($U9=1,0.5,IF($U9=2,1.5,0))</f>
        <v>66</v>
      </c>
      <c r="K9" s="20">
        <f t="shared" ref="K9:K14" si="1">RANK(J9,J$9:J$14,0)</f>
        <v>1</v>
      </c>
      <c r="L9" s="47"/>
      <c r="M9" s="28">
        <v>202.5</v>
      </c>
      <c r="N9" s="27">
        <f t="shared" ref="N9:N14" si="2">M9/3-IF($U9=1,0.5,IF($U9=2,1.5,0))</f>
        <v>67.5</v>
      </c>
      <c r="O9" s="20">
        <f t="shared" ref="O9:O14" si="3">RANK(N9,N$9:N$14,0)</f>
        <v>1</v>
      </c>
      <c r="P9" s="47"/>
      <c r="Q9" s="28">
        <v>198.5</v>
      </c>
      <c r="R9" s="27">
        <f t="shared" ref="R9:R14" si="4">Q9/3-IF($U9=1,0.5,IF($U9=2,1.5,0))</f>
        <v>66.166666666666671</v>
      </c>
      <c r="S9" s="20">
        <f t="shared" ref="S9:S14" si="5">RANK(R9,R$9:R$14,0)</f>
        <v>1</v>
      </c>
      <c r="T9" s="47"/>
      <c r="U9" s="21"/>
      <c r="V9" s="21"/>
      <c r="W9" s="166">
        <f t="shared" ref="W9:W14" si="6">(T9+P9+L9)/3</f>
        <v>0</v>
      </c>
      <c r="X9" s="28">
        <f t="shared" ref="X9:X14" si="7">Q9+M9+I9</f>
        <v>599</v>
      </c>
      <c r="Y9" s="147">
        <f t="shared" ref="Y9:Y14" si="8">ROUND(SUM(J9,N9,R9)/3,3)</f>
        <v>66.555999999999997</v>
      </c>
      <c r="Z9" s="43"/>
      <c r="AA9" s="9"/>
      <c r="AB9" s="9"/>
      <c r="AC9" s="9"/>
      <c r="AD9" s="9"/>
    </row>
    <row r="10" spans="1:260" s="5" customFormat="1" ht="50.25" customHeight="1">
      <c r="A10" s="19">
        <v>2</v>
      </c>
      <c r="B10" s="87" t="s">
        <v>163</v>
      </c>
      <c r="C10" s="88" t="s">
        <v>164</v>
      </c>
      <c r="D10" s="89">
        <v>1</v>
      </c>
      <c r="E10" s="95" t="s">
        <v>82</v>
      </c>
      <c r="F10" s="138" t="s">
        <v>165</v>
      </c>
      <c r="G10" s="89"/>
      <c r="H10" s="89" t="s">
        <v>30</v>
      </c>
      <c r="I10" s="45">
        <v>189.5</v>
      </c>
      <c r="J10" s="27">
        <f t="shared" si="0"/>
        <v>63.166666666666664</v>
      </c>
      <c r="K10" s="20">
        <f t="shared" si="1"/>
        <v>2</v>
      </c>
      <c r="L10" s="47"/>
      <c r="M10" s="28">
        <v>191</v>
      </c>
      <c r="N10" s="27">
        <f t="shared" si="2"/>
        <v>63.666666666666664</v>
      </c>
      <c r="O10" s="20">
        <f t="shared" si="3"/>
        <v>2</v>
      </c>
      <c r="P10" s="47"/>
      <c r="Q10" s="28">
        <v>194</v>
      </c>
      <c r="R10" s="27">
        <f t="shared" si="4"/>
        <v>64.666666666666671</v>
      </c>
      <c r="S10" s="20">
        <f t="shared" si="5"/>
        <v>2</v>
      </c>
      <c r="T10" s="47"/>
      <c r="U10" s="21"/>
      <c r="V10" s="21"/>
      <c r="W10" s="166">
        <f t="shared" si="6"/>
        <v>0</v>
      </c>
      <c r="X10" s="28">
        <f t="shared" si="7"/>
        <v>574.5</v>
      </c>
      <c r="Y10" s="147">
        <f t="shared" si="8"/>
        <v>63.832999999999998</v>
      </c>
      <c r="Z10" s="43"/>
      <c r="AA10" s="9"/>
      <c r="AB10" s="9"/>
      <c r="AC10" s="9"/>
      <c r="AD10" s="9"/>
    </row>
    <row r="11" spans="1:260" s="5" customFormat="1" ht="50.25" customHeight="1">
      <c r="A11" s="19">
        <v>3</v>
      </c>
      <c r="B11" s="119" t="s">
        <v>169</v>
      </c>
      <c r="C11" s="95" t="s">
        <v>170</v>
      </c>
      <c r="D11" s="121">
        <v>1</v>
      </c>
      <c r="E11" s="89" t="s">
        <v>82</v>
      </c>
      <c r="F11" s="138" t="s">
        <v>171</v>
      </c>
      <c r="G11" s="132" t="s">
        <v>94</v>
      </c>
      <c r="H11" s="89" t="s">
        <v>30</v>
      </c>
      <c r="I11" s="45">
        <v>187</v>
      </c>
      <c r="J11" s="27">
        <f t="shared" si="0"/>
        <v>62.333333333333336</v>
      </c>
      <c r="K11" s="20">
        <f t="shared" si="1"/>
        <v>3</v>
      </c>
      <c r="L11" s="47"/>
      <c r="M11" s="28">
        <v>188.5</v>
      </c>
      <c r="N11" s="27">
        <f t="shared" si="2"/>
        <v>62.833333333333336</v>
      </c>
      <c r="O11" s="20">
        <f t="shared" si="3"/>
        <v>3</v>
      </c>
      <c r="P11" s="47"/>
      <c r="Q11" s="28">
        <v>191.5</v>
      </c>
      <c r="R11" s="27">
        <f t="shared" si="4"/>
        <v>63.833333333333336</v>
      </c>
      <c r="S11" s="20">
        <f t="shared" si="5"/>
        <v>3</v>
      </c>
      <c r="T11" s="47"/>
      <c r="U11" s="21"/>
      <c r="V11" s="21"/>
      <c r="W11" s="166">
        <f t="shared" si="6"/>
        <v>0</v>
      </c>
      <c r="X11" s="28">
        <f t="shared" si="7"/>
        <v>567</v>
      </c>
      <c r="Y11" s="147">
        <f t="shared" si="8"/>
        <v>63</v>
      </c>
      <c r="Z11" s="43"/>
      <c r="AA11" s="9"/>
      <c r="AB11" s="9"/>
      <c r="AC11" s="9"/>
      <c r="AD11" s="9"/>
    </row>
    <row r="12" spans="1:260" s="5" customFormat="1" ht="50.25" customHeight="1">
      <c r="A12" s="19">
        <v>4</v>
      </c>
      <c r="B12" s="150" t="s">
        <v>166</v>
      </c>
      <c r="C12" s="95" t="s">
        <v>167</v>
      </c>
      <c r="D12" s="152">
        <v>1</v>
      </c>
      <c r="E12" s="88" t="s">
        <v>82</v>
      </c>
      <c r="F12" s="148" t="s">
        <v>168</v>
      </c>
      <c r="G12" s="121" t="s">
        <v>94</v>
      </c>
      <c r="H12" s="121" t="s">
        <v>30</v>
      </c>
      <c r="I12" s="45">
        <v>180.5</v>
      </c>
      <c r="J12" s="27">
        <f t="shared" si="0"/>
        <v>60.166666666666664</v>
      </c>
      <c r="K12" s="20">
        <f t="shared" si="1"/>
        <v>6</v>
      </c>
      <c r="L12" s="47"/>
      <c r="M12" s="28">
        <v>182</v>
      </c>
      <c r="N12" s="27">
        <f t="shared" si="2"/>
        <v>60.666666666666664</v>
      </c>
      <c r="O12" s="20">
        <f t="shared" si="3"/>
        <v>4</v>
      </c>
      <c r="P12" s="47"/>
      <c r="Q12" s="28">
        <v>182.5</v>
      </c>
      <c r="R12" s="27">
        <f t="shared" si="4"/>
        <v>60.833333333333336</v>
      </c>
      <c r="S12" s="20">
        <f t="shared" si="5"/>
        <v>6</v>
      </c>
      <c r="T12" s="47"/>
      <c r="U12" s="21"/>
      <c r="V12" s="21"/>
      <c r="W12" s="166">
        <f t="shared" si="6"/>
        <v>0</v>
      </c>
      <c r="X12" s="28">
        <f t="shared" si="7"/>
        <v>545</v>
      </c>
      <c r="Y12" s="147">
        <f t="shared" si="8"/>
        <v>60.555999999999997</v>
      </c>
      <c r="Z12" s="43"/>
      <c r="AA12" s="9"/>
      <c r="AB12" s="9"/>
      <c r="AC12" s="9"/>
      <c r="AD12" s="9"/>
    </row>
    <row r="13" spans="1:260" s="5" customFormat="1" ht="50.25" customHeight="1">
      <c r="A13" s="19">
        <v>5</v>
      </c>
      <c r="B13" s="150" t="s">
        <v>155</v>
      </c>
      <c r="C13" s="151" t="s">
        <v>156</v>
      </c>
      <c r="D13" s="152">
        <v>1</v>
      </c>
      <c r="E13" s="95" t="s">
        <v>82</v>
      </c>
      <c r="F13" s="138" t="s">
        <v>201</v>
      </c>
      <c r="G13" s="89" t="s">
        <v>30</v>
      </c>
      <c r="H13" s="121" t="s">
        <v>30</v>
      </c>
      <c r="I13" s="45">
        <v>181.5</v>
      </c>
      <c r="J13" s="27">
        <f t="shared" si="0"/>
        <v>60.5</v>
      </c>
      <c r="K13" s="20">
        <f t="shared" si="1"/>
        <v>5</v>
      </c>
      <c r="L13" s="47">
        <v>8</v>
      </c>
      <c r="M13" s="28">
        <v>179.5</v>
      </c>
      <c r="N13" s="27">
        <f t="shared" si="2"/>
        <v>59.833333333333336</v>
      </c>
      <c r="O13" s="20">
        <f t="shared" si="3"/>
        <v>5</v>
      </c>
      <c r="P13" s="47">
        <v>8</v>
      </c>
      <c r="Q13" s="28">
        <v>183</v>
      </c>
      <c r="R13" s="27">
        <f t="shared" si="4"/>
        <v>61</v>
      </c>
      <c r="S13" s="20">
        <f t="shared" si="5"/>
        <v>5</v>
      </c>
      <c r="T13" s="47">
        <v>7.5</v>
      </c>
      <c r="U13" s="21"/>
      <c r="V13" s="21"/>
      <c r="W13" s="166">
        <f t="shared" si="6"/>
        <v>7.833333333333333</v>
      </c>
      <c r="X13" s="28">
        <f t="shared" si="7"/>
        <v>544</v>
      </c>
      <c r="Y13" s="147">
        <f t="shared" si="8"/>
        <v>60.444000000000003</v>
      </c>
      <c r="Z13" s="43"/>
      <c r="AA13" s="9"/>
      <c r="AB13" s="9"/>
      <c r="AC13" s="9"/>
      <c r="AD13" s="9"/>
    </row>
    <row r="14" spans="1:260" s="5" customFormat="1" ht="50.25" customHeight="1">
      <c r="A14" s="19">
        <v>6</v>
      </c>
      <c r="B14" s="87" t="s">
        <v>47</v>
      </c>
      <c r="C14" s="88" t="s">
        <v>157</v>
      </c>
      <c r="D14" s="89">
        <v>2</v>
      </c>
      <c r="E14" s="95" t="s">
        <v>82</v>
      </c>
      <c r="F14" s="130" t="s">
        <v>158</v>
      </c>
      <c r="G14" s="89" t="s">
        <v>30</v>
      </c>
      <c r="H14" s="121" t="s">
        <v>95</v>
      </c>
      <c r="I14" s="45">
        <v>182.5</v>
      </c>
      <c r="J14" s="27">
        <f t="shared" si="0"/>
        <v>60.833333333333336</v>
      </c>
      <c r="K14" s="20">
        <f t="shared" si="1"/>
        <v>4</v>
      </c>
      <c r="L14" s="47"/>
      <c r="M14" s="28">
        <v>173.5</v>
      </c>
      <c r="N14" s="27">
        <f t="shared" si="2"/>
        <v>57.833333333333336</v>
      </c>
      <c r="O14" s="20">
        <f t="shared" si="3"/>
        <v>6</v>
      </c>
      <c r="P14" s="47"/>
      <c r="Q14" s="28">
        <v>186.5</v>
      </c>
      <c r="R14" s="27">
        <f t="shared" si="4"/>
        <v>62.166666666666664</v>
      </c>
      <c r="S14" s="20">
        <f t="shared" si="5"/>
        <v>4</v>
      </c>
      <c r="T14" s="47"/>
      <c r="U14" s="21"/>
      <c r="V14" s="21"/>
      <c r="W14" s="166">
        <f t="shared" si="6"/>
        <v>0</v>
      </c>
      <c r="X14" s="28">
        <f t="shared" si="7"/>
        <v>542.5</v>
      </c>
      <c r="Y14" s="147">
        <f t="shared" si="8"/>
        <v>60.277999999999999</v>
      </c>
      <c r="Z14" s="43"/>
      <c r="AA14" s="9"/>
      <c r="AB14" s="9"/>
      <c r="AC14" s="9"/>
      <c r="AD14" s="9"/>
    </row>
    <row r="15" spans="1:260" s="9" customFormat="1" ht="19.5" customHeight="1">
      <c r="A15" s="10"/>
      <c r="B15" s="204" t="s">
        <v>25</v>
      </c>
      <c r="C15" s="204"/>
      <c r="D15" s="185"/>
      <c r="E15" s="11"/>
      <c r="F15" s="188" t="s">
        <v>128</v>
      </c>
      <c r="G15" s="188"/>
      <c r="H15" s="188"/>
      <c r="I15" s="12"/>
      <c r="J15" s="189" t="s">
        <v>13</v>
      </c>
      <c r="K15" s="189"/>
      <c r="L15" s="189"/>
      <c r="M15" s="189"/>
      <c r="N15" s="189"/>
      <c r="O15" s="189"/>
      <c r="P15" s="189"/>
      <c r="Q15" s="189"/>
      <c r="R15" s="13"/>
      <c r="S15" s="10"/>
      <c r="T15" s="10"/>
      <c r="U15" s="190"/>
      <c r="V15" s="190"/>
      <c r="W15" s="190"/>
      <c r="X15" s="190"/>
      <c r="Y15" s="14"/>
    </row>
    <row r="16" spans="1:260" s="5" customFormat="1" ht="19.5" customHeight="1">
      <c r="A16" s="4"/>
      <c r="B16" s="185" t="s">
        <v>26</v>
      </c>
      <c r="C16" s="185"/>
      <c r="D16" s="185"/>
      <c r="E16" s="15"/>
      <c r="F16" s="203" t="s">
        <v>52</v>
      </c>
      <c r="G16" s="203"/>
      <c r="H16" s="20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5" customFormat="1" ht="24" customHeight="1">
      <c r="A17" s="4"/>
      <c r="B17" s="2"/>
      <c r="C17" s="2"/>
      <c r="D17" s="2"/>
      <c r="E17" s="2"/>
      <c r="F17" s="2"/>
      <c r="G17" s="2"/>
      <c r="H17" s="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5" customFormat="1" ht="24" customHeight="1">
      <c r="A18" s="4"/>
      <c r="B18" s="2"/>
      <c r="C18" s="2"/>
      <c r="D18" s="2"/>
      <c r="E18" s="2"/>
      <c r="F18" s="2"/>
      <c r="G18" s="2"/>
      <c r="H18" s="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5" customFormat="1" ht="24" customHeight="1">
      <c r="A19" s="4"/>
      <c r="B19" s="2"/>
      <c r="C19" s="2"/>
      <c r="D19" s="2"/>
      <c r="E19" s="2"/>
      <c r="F19" s="2"/>
      <c r="G19" s="2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5" customFormat="1" ht="24" customHeight="1">
      <c r="A20" s="4"/>
      <c r="B20" s="2"/>
      <c r="C20" s="2"/>
      <c r="D20" s="2"/>
      <c r="E20" s="2"/>
      <c r="F20" s="2"/>
      <c r="G20" s="2"/>
      <c r="H20" s="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9" customFormat="1" ht="24" customHeight="1">
      <c r="A21" s="4"/>
      <c r="B21" s="2"/>
      <c r="C21" s="2"/>
      <c r="D21" s="2"/>
      <c r="E21" s="2"/>
      <c r="F21" s="2"/>
      <c r="G21" s="2"/>
      <c r="H21" s="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10" customFormat="1" ht="20.25" customHeight="1">
      <c r="A22" s="4"/>
      <c r="B22" s="2"/>
      <c r="C22" s="2"/>
      <c r="D22" s="2"/>
      <c r="E22" s="2"/>
      <c r="F22" s="2"/>
      <c r="G22" s="2"/>
      <c r="H22" s="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</sheetData>
  <sheetProtection selectLockedCells="1" selectUnlockedCells="1"/>
  <sortState ref="A9:IZ14">
    <sortCondition descending="1" ref="Y9:Y14"/>
  </sortState>
  <mergeCells count="31">
    <mergeCell ref="Z7:Z8"/>
    <mergeCell ref="B15:D15"/>
    <mergeCell ref="F15:H15"/>
    <mergeCell ref="J15:Q15"/>
    <mergeCell ref="U15:X15"/>
    <mergeCell ref="W7:W8"/>
    <mergeCell ref="X7:X8"/>
    <mergeCell ref="Y7:Y8"/>
    <mergeCell ref="B16:D16"/>
    <mergeCell ref="F16:H16"/>
    <mergeCell ref="Q7:S7"/>
    <mergeCell ref="T7:T8"/>
    <mergeCell ref="U7:V7"/>
    <mergeCell ref="G7:G8"/>
    <mergeCell ref="H7:H8"/>
    <mergeCell ref="I7:K7"/>
    <mergeCell ref="L7:L8"/>
    <mergeCell ref="M7:O7"/>
    <mergeCell ref="P7:P8"/>
    <mergeCell ref="F7:F8"/>
    <mergeCell ref="A7:A8"/>
    <mergeCell ref="B7:B8"/>
    <mergeCell ref="C7:C8"/>
    <mergeCell ref="D7:D8"/>
    <mergeCell ref="E7:E8"/>
    <mergeCell ref="U6:Y6"/>
    <mergeCell ref="A1:Z1"/>
    <mergeCell ref="A2:Y2"/>
    <mergeCell ref="A3:Y3"/>
    <mergeCell ref="A4:Y4"/>
    <mergeCell ref="A5:Y5"/>
  </mergeCells>
  <printOptions horizontalCentered="1"/>
  <pageMargins left="0" right="0" top="0" bottom="0" header="0.51181102362204722" footer="0.51181102362204722"/>
  <pageSetup paperSize="9" scale="86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0"/>
  </sheetPr>
  <dimension ref="A1:AD21"/>
  <sheetViews>
    <sheetView tabSelected="1" view="pageBreakPreview" zoomScaleNormal="60" zoomScaleSheetLayoutView="100" workbookViewId="0">
      <selection activeCell="F6" sqref="F6:F7"/>
    </sheetView>
  </sheetViews>
  <sheetFormatPr defaultRowHeight="15"/>
  <cols>
    <col min="1" max="1" width="4.5703125" style="63" customWidth="1"/>
    <col min="2" max="2" width="19" style="64" customWidth="1"/>
    <col min="3" max="3" width="6.85546875" style="64" hidden="1" customWidth="1"/>
    <col min="4" max="4" width="6.85546875" style="64" customWidth="1"/>
    <col min="5" max="5" width="8.85546875" style="65" hidden="1" customWidth="1"/>
    <col min="6" max="6" width="19.85546875" style="65" customWidth="1"/>
    <col min="7" max="7" width="16" style="65" hidden="1" customWidth="1"/>
    <col min="8" max="8" width="13.28515625" style="64" customWidth="1"/>
    <col min="9" max="11" width="7" style="63" customWidth="1"/>
    <col min="12" max="13" width="4.5703125" style="63" customWidth="1"/>
    <col min="14" max="16" width="7" style="63" customWidth="1"/>
    <col min="17" max="17" width="4.42578125" style="63" customWidth="1"/>
    <col min="18" max="18" width="4.5703125" style="63" customWidth="1"/>
    <col min="19" max="21" width="7" style="63" customWidth="1"/>
    <col min="22" max="22" width="4.42578125" style="63" customWidth="1"/>
    <col min="23" max="24" width="4.5703125" style="63" customWidth="1"/>
    <col min="25" max="27" width="8" style="63" customWidth="1"/>
    <col min="28" max="257" width="9.140625" style="63"/>
    <col min="258" max="258" width="4.5703125" style="63" customWidth="1"/>
    <col min="259" max="259" width="13.140625" style="63" customWidth="1"/>
    <col min="260" max="261" width="0" style="63" hidden="1" customWidth="1"/>
    <col min="262" max="263" width="16" style="63" customWidth="1"/>
    <col min="264" max="264" width="11.85546875" style="63" customWidth="1"/>
    <col min="265" max="267" width="7" style="63" customWidth="1"/>
    <col min="268" max="269" width="4.5703125" style="63" customWidth="1"/>
    <col min="270" max="272" width="7" style="63" customWidth="1"/>
    <col min="273" max="273" width="4.42578125" style="63" customWidth="1"/>
    <col min="274" max="274" width="4.5703125" style="63" customWidth="1"/>
    <col min="275" max="277" width="7" style="63" customWidth="1"/>
    <col min="278" max="278" width="4.42578125" style="63" customWidth="1"/>
    <col min="279" max="280" width="4.5703125" style="63" customWidth="1"/>
    <col min="281" max="283" width="8" style="63" customWidth="1"/>
    <col min="284" max="513" width="9.140625" style="63"/>
    <col min="514" max="514" width="4.5703125" style="63" customWidth="1"/>
    <col min="515" max="515" width="13.140625" style="63" customWidth="1"/>
    <col min="516" max="517" width="0" style="63" hidden="1" customWidth="1"/>
    <col min="518" max="519" width="16" style="63" customWidth="1"/>
    <col min="520" max="520" width="11.85546875" style="63" customWidth="1"/>
    <col min="521" max="523" width="7" style="63" customWidth="1"/>
    <col min="524" max="525" width="4.5703125" style="63" customWidth="1"/>
    <col min="526" max="528" width="7" style="63" customWidth="1"/>
    <col min="529" max="529" width="4.42578125" style="63" customWidth="1"/>
    <col min="530" max="530" width="4.5703125" style="63" customWidth="1"/>
    <col min="531" max="533" width="7" style="63" customWidth="1"/>
    <col min="534" max="534" width="4.42578125" style="63" customWidth="1"/>
    <col min="535" max="536" width="4.5703125" style="63" customWidth="1"/>
    <col min="537" max="539" width="8" style="63" customWidth="1"/>
    <col min="540" max="769" width="9.140625" style="63"/>
    <col min="770" max="770" width="4.5703125" style="63" customWidth="1"/>
    <col min="771" max="771" width="13.140625" style="63" customWidth="1"/>
    <col min="772" max="773" width="0" style="63" hidden="1" customWidth="1"/>
    <col min="774" max="775" width="16" style="63" customWidth="1"/>
    <col min="776" max="776" width="11.85546875" style="63" customWidth="1"/>
    <col min="777" max="779" width="7" style="63" customWidth="1"/>
    <col min="780" max="781" width="4.5703125" style="63" customWidth="1"/>
    <col min="782" max="784" width="7" style="63" customWidth="1"/>
    <col min="785" max="785" width="4.42578125" style="63" customWidth="1"/>
    <col min="786" max="786" width="4.5703125" style="63" customWidth="1"/>
    <col min="787" max="789" width="7" style="63" customWidth="1"/>
    <col min="790" max="790" width="4.42578125" style="63" customWidth="1"/>
    <col min="791" max="792" width="4.5703125" style="63" customWidth="1"/>
    <col min="793" max="795" width="8" style="63" customWidth="1"/>
    <col min="796" max="1025" width="9.140625" style="63"/>
    <col min="1026" max="1026" width="4.5703125" style="63" customWidth="1"/>
    <col min="1027" max="1027" width="13.140625" style="63" customWidth="1"/>
    <col min="1028" max="1029" width="0" style="63" hidden="1" customWidth="1"/>
    <col min="1030" max="1031" width="16" style="63" customWidth="1"/>
    <col min="1032" max="1032" width="11.85546875" style="63" customWidth="1"/>
    <col min="1033" max="1035" width="7" style="63" customWidth="1"/>
    <col min="1036" max="1037" width="4.5703125" style="63" customWidth="1"/>
    <col min="1038" max="1040" width="7" style="63" customWidth="1"/>
    <col min="1041" max="1041" width="4.42578125" style="63" customWidth="1"/>
    <col min="1042" max="1042" width="4.5703125" style="63" customWidth="1"/>
    <col min="1043" max="1045" width="7" style="63" customWidth="1"/>
    <col min="1046" max="1046" width="4.42578125" style="63" customWidth="1"/>
    <col min="1047" max="1048" width="4.5703125" style="63" customWidth="1"/>
    <col min="1049" max="1051" width="8" style="63" customWidth="1"/>
    <col min="1052" max="1281" width="9.140625" style="63"/>
    <col min="1282" max="1282" width="4.5703125" style="63" customWidth="1"/>
    <col min="1283" max="1283" width="13.140625" style="63" customWidth="1"/>
    <col min="1284" max="1285" width="0" style="63" hidden="1" customWidth="1"/>
    <col min="1286" max="1287" width="16" style="63" customWidth="1"/>
    <col min="1288" max="1288" width="11.85546875" style="63" customWidth="1"/>
    <col min="1289" max="1291" width="7" style="63" customWidth="1"/>
    <col min="1292" max="1293" width="4.5703125" style="63" customWidth="1"/>
    <col min="1294" max="1296" width="7" style="63" customWidth="1"/>
    <col min="1297" max="1297" width="4.42578125" style="63" customWidth="1"/>
    <col min="1298" max="1298" width="4.5703125" style="63" customWidth="1"/>
    <col min="1299" max="1301" width="7" style="63" customWidth="1"/>
    <col min="1302" max="1302" width="4.42578125" style="63" customWidth="1"/>
    <col min="1303" max="1304" width="4.5703125" style="63" customWidth="1"/>
    <col min="1305" max="1307" width="8" style="63" customWidth="1"/>
    <col min="1308" max="1537" width="9.140625" style="63"/>
    <col min="1538" max="1538" width="4.5703125" style="63" customWidth="1"/>
    <col min="1539" max="1539" width="13.140625" style="63" customWidth="1"/>
    <col min="1540" max="1541" width="0" style="63" hidden="1" customWidth="1"/>
    <col min="1542" max="1543" width="16" style="63" customWidth="1"/>
    <col min="1544" max="1544" width="11.85546875" style="63" customWidth="1"/>
    <col min="1545" max="1547" width="7" style="63" customWidth="1"/>
    <col min="1548" max="1549" width="4.5703125" style="63" customWidth="1"/>
    <col min="1550" max="1552" width="7" style="63" customWidth="1"/>
    <col min="1553" max="1553" width="4.42578125" style="63" customWidth="1"/>
    <col min="1554" max="1554" width="4.5703125" style="63" customWidth="1"/>
    <col min="1555" max="1557" width="7" style="63" customWidth="1"/>
    <col min="1558" max="1558" width="4.42578125" style="63" customWidth="1"/>
    <col min="1559" max="1560" width="4.5703125" style="63" customWidth="1"/>
    <col min="1561" max="1563" width="8" style="63" customWidth="1"/>
    <col min="1564" max="1793" width="9.140625" style="63"/>
    <col min="1794" max="1794" width="4.5703125" style="63" customWidth="1"/>
    <col min="1795" max="1795" width="13.140625" style="63" customWidth="1"/>
    <col min="1796" max="1797" width="0" style="63" hidden="1" customWidth="1"/>
    <col min="1798" max="1799" width="16" style="63" customWidth="1"/>
    <col min="1800" max="1800" width="11.85546875" style="63" customWidth="1"/>
    <col min="1801" max="1803" width="7" style="63" customWidth="1"/>
    <col min="1804" max="1805" width="4.5703125" style="63" customWidth="1"/>
    <col min="1806" max="1808" width="7" style="63" customWidth="1"/>
    <col min="1809" max="1809" width="4.42578125" style="63" customWidth="1"/>
    <col min="1810" max="1810" width="4.5703125" style="63" customWidth="1"/>
    <col min="1811" max="1813" width="7" style="63" customWidth="1"/>
    <col min="1814" max="1814" width="4.42578125" style="63" customWidth="1"/>
    <col min="1815" max="1816" width="4.5703125" style="63" customWidth="1"/>
    <col min="1817" max="1819" width="8" style="63" customWidth="1"/>
    <col min="1820" max="2049" width="9.140625" style="63"/>
    <col min="2050" max="2050" width="4.5703125" style="63" customWidth="1"/>
    <col min="2051" max="2051" width="13.140625" style="63" customWidth="1"/>
    <col min="2052" max="2053" width="0" style="63" hidden="1" customWidth="1"/>
    <col min="2054" max="2055" width="16" style="63" customWidth="1"/>
    <col min="2056" max="2056" width="11.85546875" style="63" customWidth="1"/>
    <col min="2057" max="2059" width="7" style="63" customWidth="1"/>
    <col min="2060" max="2061" width="4.5703125" style="63" customWidth="1"/>
    <col min="2062" max="2064" width="7" style="63" customWidth="1"/>
    <col min="2065" max="2065" width="4.42578125" style="63" customWidth="1"/>
    <col min="2066" max="2066" width="4.5703125" style="63" customWidth="1"/>
    <col min="2067" max="2069" width="7" style="63" customWidth="1"/>
    <col min="2070" max="2070" width="4.42578125" style="63" customWidth="1"/>
    <col min="2071" max="2072" width="4.5703125" style="63" customWidth="1"/>
    <col min="2073" max="2075" width="8" style="63" customWidth="1"/>
    <col min="2076" max="2305" width="9.140625" style="63"/>
    <col min="2306" max="2306" width="4.5703125" style="63" customWidth="1"/>
    <col min="2307" max="2307" width="13.140625" style="63" customWidth="1"/>
    <col min="2308" max="2309" width="0" style="63" hidden="1" customWidth="1"/>
    <col min="2310" max="2311" width="16" style="63" customWidth="1"/>
    <col min="2312" max="2312" width="11.85546875" style="63" customWidth="1"/>
    <col min="2313" max="2315" width="7" style="63" customWidth="1"/>
    <col min="2316" max="2317" width="4.5703125" style="63" customWidth="1"/>
    <col min="2318" max="2320" width="7" style="63" customWidth="1"/>
    <col min="2321" max="2321" width="4.42578125" style="63" customWidth="1"/>
    <col min="2322" max="2322" width="4.5703125" style="63" customWidth="1"/>
    <col min="2323" max="2325" width="7" style="63" customWidth="1"/>
    <col min="2326" max="2326" width="4.42578125" style="63" customWidth="1"/>
    <col min="2327" max="2328" width="4.5703125" style="63" customWidth="1"/>
    <col min="2329" max="2331" width="8" style="63" customWidth="1"/>
    <col min="2332" max="2561" width="9.140625" style="63"/>
    <col min="2562" max="2562" width="4.5703125" style="63" customWidth="1"/>
    <col min="2563" max="2563" width="13.140625" style="63" customWidth="1"/>
    <col min="2564" max="2565" width="0" style="63" hidden="1" customWidth="1"/>
    <col min="2566" max="2567" width="16" style="63" customWidth="1"/>
    <col min="2568" max="2568" width="11.85546875" style="63" customWidth="1"/>
    <col min="2569" max="2571" width="7" style="63" customWidth="1"/>
    <col min="2572" max="2573" width="4.5703125" style="63" customWidth="1"/>
    <col min="2574" max="2576" width="7" style="63" customWidth="1"/>
    <col min="2577" max="2577" width="4.42578125" style="63" customWidth="1"/>
    <col min="2578" max="2578" width="4.5703125" style="63" customWidth="1"/>
    <col min="2579" max="2581" width="7" style="63" customWidth="1"/>
    <col min="2582" max="2582" width="4.42578125" style="63" customWidth="1"/>
    <col min="2583" max="2584" width="4.5703125" style="63" customWidth="1"/>
    <col min="2585" max="2587" width="8" style="63" customWidth="1"/>
    <col min="2588" max="2817" width="9.140625" style="63"/>
    <col min="2818" max="2818" width="4.5703125" style="63" customWidth="1"/>
    <col min="2819" max="2819" width="13.140625" style="63" customWidth="1"/>
    <col min="2820" max="2821" width="0" style="63" hidden="1" customWidth="1"/>
    <col min="2822" max="2823" width="16" style="63" customWidth="1"/>
    <col min="2824" max="2824" width="11.85546875" style="63" customWidth="1"/>
    <col min="2825" max="2827" width="7" style="63" customWidth="1"/>
    <col min="2828" max="2829" width="4.5703125" style="63" customWidth="1"/>
    <col min="2830" max="2832" width="7" style="63" customWidth="1"/>
    <col min="2833" max="2833" width="4.42578125" style="63" customWidth="1"/>
    <col min="2834" max="2834" width="4.5703125" style="63" customWidth="1"/>
    <col min="2835" max="2837" width="7" style="63" customWidth="1"/>
    <col min="2838" max="2838" width="4.42578125" style="63" customWidth="1"/>
    <col min="2839" max="2840" width="4.5703125" style="63" customWidth="1"/>
    <col min="2841" max="2843" width="8" style="63" customWidth="1"/>
    <col min="2844" max="3073" width="9.140625" style="63"/>
    <col min="3074" max="3074" width="4.5703125" style="63" customWidth="1"/>
    <col min="3075" max="3075" width="13.140625" style="63" customWidth="1"/>
    <col min="3076" max="3077" width="0" style="63" hidden="1" customWidth="1"/>
    <col min="3078" max="3079" width="16" style="63" customWidth="1"/>
    <col min="3080" max="3080" width="11.85546875" style="63" customWidth="1"/>
    <col min="3081" max="3083" width="7" style="63" customWidth="1"/>
    <col min="3084" max="3085" width="4.5703125" style="63" customWidth="1"/>
    <col min="3086" max="3088" width="7" style="63" customWidth="1"/>
    <col min="3089" max="3089" width="4.42578125" style="63" customWidth="1"/>
    <col min="3090" max="3090" width="4.5703125" style="63" customWidth="1"/>
    <col min="3091" max="3093" width="7" style="63" customWidth="1"/>
    <col min="3094" max="3094" width="4.42578125" style="63" customWidth="1"/>
    <col min="3095" max="3096" width="4.5703125" style="63" customWidth="1"/>
    <col min="3097" max="3099" width="8" style="63" customWidth="1"/>
    <col min="3100" max="3329" width="9.140625" style="63"/>
    <col min="3330" max="3330" width="4.5703125" style="63" customWidth="1"/>
    <col min="3331" max="3331" width="13.140625" style="63" customWidth="1"/>
    <col min="3332" max="3333" width="0" style="63" hidden="1" customWidth="1"/>
    <col min="3334" max="3335" width="16" style="63" customWidth="1"/>
    <col min="3336" max="3336" width="11.85546875" style="63" customWidth="1"/>
    <col min="3337" max="3339" width="7" style="63" customWidth="1"/>
    <col min="3340" max="3341" width="4.5703125" style="63" customWidth="1"/>
    <col min="3342" max="3344" width="7" style="63" customWidth="1"/>
    <col min="3345" max="3345" width="4.42578125" style="63" customWidth="1"/>
    <col min="3346" max="3346" width="4.5703125" style="63" customWidth="1"/>
    <col min="3347" max="3349" width="7" style="63" customWidth="1"/>
    <col min="3350" max="3350" width="4.42578125" style="63" customWidth="1"/>
    <col min="3351" max="3352" width="4.5703125" style="63" customWidth="1"/>
    <col min="3353" max="3355" width="8" style="63" customWidth="1"/>
    <col min="3356" max="3585" width="9.140625" style="63"/>
    <col min="3586" max="3586" width="4.5703125" style="63" customWidth="1"/>
    <col min="3587" max="3587" width="13.140625" style="63" customWidth="1"/>
    <col min="3588" max="3589" width="0" style="63" hidden="1" customWidth="1"/>
    <col min="3590" max="3591" width="16" style="63" customWidth="1"/>
    <col min="3592" max="3592" width="11.85546875" style="63" customWidth="1"/>
    <col min="3593" max="3595" width="7" style="63" customWidth="1"/>
    <col min="3596" max="3597" width="4.5703125" style="63" customWidth="1"/>
    <col min="3598" max="3600" width="7" style="63" customWidth="1"/>
    <col min="3601" max="3601" width="4.42578125" style="63" customWidth="1"/>
    <col min="3602" max="3602" width="4.5703125" style="63" customWidth="1"/>
    <col min="3603" max="3605" width="7" style="63" customWidth="1"/>
    <col min="3606" max="3606" width="4.42578125" style="63" customWidth="1"/>
    <col min="3607" max="3608" width="4.5703125" style="63" customWidth="1"/>
    <col min="3609" max="3611" width="8" style="63" customWidth="1"/>
    <col min="3612" max="3841" width="9.140625" style="63"/>
    <col min="3842" max="3842" width="4.5703125" style="63" customWidth="1"/>
    <col min="3843" max="3843" width="13.140625" style="63" customWidth="1"/>
    <col min="3844" max="3845" width="0" style="63" hidden="1" customWidth="1"/>
    <col min="3846" max="3847" width="16" style="63" customWidth="1"/>
    <col min="3848" max="3848" width="11.85546875" style="63" customWidth="1"/>
    <col min="3849" max="3851" width="7" style="63" customWidth="1"/>
    <col min="3852" max="3853" width="4.5703125" style="63" customWidth="1"/>
    <col min="3854" max="3856" width="7" style="63" customWidth="1"/>
    <col min="3857" max="3857" width="4.42578125" style="63" customWidth="1"/>
    <col min="3858" max="3858" width="4.5703125" style="63" customWidth="1"/>
    <col min="3859" max="3861" width="7" style="63" customWidth="1"/>
    <col min="3862" max="3862" width="4.42578125" style="63" customWidth="1"/>
    <col min="3863" max="3864" width="4.5703125" style="63" customWidth="1"/>
    <col min="3865" max="3867" width="8" style="63" customWidth="1"/>
    <col min="3868" max="4097" width="9.140625" style="63"/>
    <col min="4098" max="4098" width="4.5703125" style="63" customWidth="1"/>
    <col min="4099" max="4099" width="13.140625" style="63" customWidth="1"/>
    <col min="4100" max="4101" width="0" style="63" hidden="1" customWidth="1"/>
    <col min="4102" max="4103" width="16" style="63" customWidth="1"/>
    <col min="4104" max="4104" width="11.85546875" style="63" customWidth="1"/>
    <col min="4105" max="4107" width="7" style="63" customWidth="1"/>
    <col min="4108" max="4109" width="4.5703125" style="63" customWidth="1"/>
    <col min="4110" max="4112" width="7" style="63" customWidth="1"/>
    <col min="4113" max="4113" width="4.42578125" style="63" customWidth="1"/>
    <col min="4114" max="4114" width="4.5703125" style="63" customWidth="1"/>
    <col min="4115" max="4117" width="7" style="63" customWidth="1"/>
    <col min="4118" max="4118" width="4.42578125" style="63" customWidth="1"/>
    <col min="4119" max="4120" width="4.5703125" style="63" customWidth="1"/>
    <col min="4121" max="4123" width="8" style="63" customWidth="1"/>
    <col min="4124" max="4353" width="9.140625" style="63"/>
    <col min="4354" max="4354" width="4.5703125" style="63" customWidth="1"/>
    <col min="4355" max="4355" width="13.140625" style="63" customWidth="1"/>
    <col min="4356" max="4357" width="0" style="63" hidden="1" customWidth="1"/>
    <col min="4358" max="4359" width="16" style="63" customWidth="1"/>
    <col min="4360" max="4360" width="11.85546875" style="63" customWidth="1"/>
    <col min="4361" max="4363" width="7" style="63" customWidth="1"/>
    <col min="4364" max="4365" width="4.5703125" style="63" customWidth="1"/>
    <col min="4366" max="4368" width="7" style="63" customWidth="1"/>
    <col min="4369" max="4369" width="4.42578125" style="63" customWidth="1"/>
    <col min="4370" max="4370" width="4.5703125" style="63" customWidth="1"/>
    <col min="4371" max="4373" width="7" style="63" customWidth="1"/>
    <col min="4374" max="4374" width="4.42578125" style="63" customWidth="1"/>
    <col min="4375" max="4376" width="4.5703125" style="63" customWidth="1"/>
    <col min="4377" max="4379" width="8" style="63" customWidth="1"/>
    <col min="4380" max="4609" width="9.140625" style="63"/>
    <col min="4610" max="4610" width="4.5703125" style="63" customWidth="1"/>
    <col min="4611" max="4611" width="13.140625" style="63" customWidth="1"/>
    <col min="4612" max="4613" width="0" style="63" hidden="1" customWidth="1"/>
    <col min="4614" max="4615" width="16" style="63" customWidth="1"/>
    <col min="4616" max="4616" width="11.85546875" style="63" customWidth="1"/>
    <col min="4617" max="4619" width="7" style="63" customWidth="1"/>
    <col min="4620" max="4621" width="4.5703125" style="63" customWidth="1"/>
    <col min="4622" max="4624" width="7" style="63" customWidth="1"/>
    <col min="4625" max="4625" width="4.42578125" style="63" customWidth="1"/>
    <col min="4626" max="4626" width="4.5703125" style="63" customWidth="1"/>
    <col min="4627" max="4629" width="7" style="63" customWidth="1"/>
    <col min="4630" max="4630" width="4.42578125" style="63" customWidth="1"/>
    <col min="4631" max="4632" width="4.5703125" style="63" customWidth="1"/>
    <col min="4633" max="4635" width="8" style="63" customWidth="1"/>
    <col min="4636" max="4865" width="9.140625" style="63"/>
    <col min="4866" max="4866" width="4.5703125" style="63" customWidth="1"/>
    <col min="4867" max="4867" width="13.140625" style="63" customWidth="1"/>
    <col min="4868" max="4869" width="0" style="63" hidden="1" customWidth="1"/>
    <col min="4870" max="4871" width="16" style="63" customWidth="1"/>
    <col min="4872" max="4872" width="11.85546875" style="63" customWidth="1"/>
    <col min="4873" max="4875" width="7" style="63" customWidth="1"/>
    <col min="4876" max="4877" width="4.5703125" style="63" customWidth="1"/>
    <col min="4878" max="4880" width="7" style="63" customWidth="1"/>
    <col min="4881" max="4881" width="4.42578125" style="63" customWidth="1"/>
    <col min="4882" max="4882" width="4.5703125" style="63" customWidth="1"/>
    <col min="4883" max="4885" width="7" style="63" customWidth="1"/>
    <col min="4886" max="4886" width="4.42578125" style="63" customWidth="1"/>
    <col min="4887" max="4888" width="4.5703125" style="63" customWidth="1"/>
    <col min="4889" max="4891" width="8" style="63" customWidth="1"/>
    <col min="4892" max="5121" width="9.140625" style="63"/>
    <col min="5122" max="5122" width="4.5703125" style="63" customWidth="1"/>
    <col min="5123" max="5123" width="13.140625" style="63" customWidth="1"/>
    <col min="5124" max="5125" width="0" style="63" hidden="1" customWidth="1"/>
    <col min="5126" max="5127" width="16" style="63" customWidth="1"/>
    <col min="5128" max="5128" width="11.85546875" style="63" customWidth="1"/>
    <col min="5129" max="5131" width="7" style="63" customWidth="1"/>
    <col min="5132" max="5133" width="4.5703125" style="63" customWidth="1"/>
    <col min="5134" max="5136" width="7" style="63" customWidth="1"/>
    <col min="5137" max="5137" width="4.42578125" style="63" customWidth="1"/>
    <col min="5138" max="5138" width="4.5703125" style="63" customWidth="1"/>
    <col min="5139" max="5141" width="7" style="63" customWidth="1"/>
    <col min="5142" max="5142" width="4.42578125" style="63" customWidth="1"/>
    <col min="5143" max="5144" width="4.5703125" style="63" customWidth="1"/>
    <col min="5145" max="5147" width="8" style="63" customWidth="1"/>
    <col min="5148" max="5377" width="9.140625" style="63"/>
    <col min="5378" max="5378" width="4.5703125" style="63" customWidth="1"/>
    <col min="5379" max="5379" width="13.140625" style="63" customWidth="1"/>
    <col min="5380" max="5381" width="0" style="63" hidden="1" customWidth="1"/>
    <col min="5382" max="5383" width="16" style="63" customWidth="1"/>
    <col min="5384" max="5384" width="11.85546875" style="63" customWidth="1"/>
    <col min="5385" max="5387" width="7" style="63" customWidth="1"/>
    <col min="5388" max="5389" width="4.5703125" style="63" customWidth="1"/>
    <col min="5390" max="5392" width="7" style="63" customWidth="1"/>
    <col min="5393" max="5393" width="4.42578125" style="63" customWidth="1"/>
    <col min="5394" max="5394" width="4.5703125" style="63" customWidth="1"/>
    <col min="5395" max="5397" width="7" style="63" customWidth="1"/>
    <col min="5398" max="5398" width="4.42578125" style="63" customWidth="1"/>
    <col min="5399" max="5400" width="4.5703125" style="63" customWidth="1"/>
    <col min="5401" max="5403" width="8" style="63" customWidth="1"/>
    <col min="5404" max="5633" width="9.140625" style="63"/>
    <col min="5634" max="5634" width="4.5703125" style="63" customWidth="1"/>
    <col min="5635" max="5635" width="13.140625" style="63" customWidth="1"/>
    <col min="5636" max="5637" width="0" style="63" hidden="1" customWidth="1"/>
    <col min="5638" max="5639" width="16" style="63" customWidth="1"/>
    <col min="5640" max="5640" width="11.85546875" style="63" customWidth="1"/>
    <col min="5641" max="5643" width="7" style="63" customWidth="1"/>
    <col min="5644" max="5645" width="4.5703125" style="63" customWidth="1"/>
    <col min="5646" max="5648" width="7" style="63" customWidth="1"/>
    <col min="5649" max="5649" width="4.42578125" style="63" customWidth="1"/>
    <col min="5650" max="5650" width="4.5703125" style="63" customWidth="1"/>
    <col min="5651" max="5653" width="7" style="63" customWidth="1"/>
    <col min="5654" max="5654" width="4.42578125" style="63" customWidth="1"/>
    <col min="5655" max="5656" width="4.5703125" style="63" customWidth="1"/>
    <col min="5657" max="5659" width="8" style="63" customWidth="1"/>
    <col min="5660" max="5889" width="9.140625" style="63"/>
    <col min="5890" max="5890" width="4.5703125" style="63" customWidth="1"/>
    <col min="5891" max="5891" width="13.140625" style="63" customWidth="1"/>
    <col min="5892" max="5893" width="0" style="63" hidden="1" customWidth="1"/>
    <col min="5894" max="5895" width="16" style="63" customWidth="1"/>
    <col min="5896" max="5896" width="11.85546875" style="63" customWidth="1"/>
    <col min="5897" max="5899" width="7" style="63" customWidth="1"/>
    <col min="5900" max="5901" width="4.5703125" style="63" customWidth="1"/>
    <col min="5902" max="5904" width="7" style="63" customWidth="1"/>
    <col min="5905" max="5905" width="4.42578125" style="63" customWidth="1"/>
    <col min="5906" max="5906" width="4.5703125" style="63" customWidth="1"/>
    <col min="5907" max="5909" width="7" style="63" customWidth="1"/>
    <col min="5910" max="5910" width="4.42578125" style="63" customWidth="1"/>
    <col min="5911" max="5912" width="4.5703125" style="63" customWidth="1"/>
    <col min="5913" max="5915" width="8" style="63" customWidth="1"/>
    <col min="5916" max="6145" width="9.140625" style="63"/>
    <col min="6146" max="6146" width="4.5703125" style="63" customWidth="1"/>
    <col min="6147" max="6147" width="13.140625" style="63" customWidth="1"/>
    <col min="6148" max="6149" width="0" style="63" hidden="1" customWidth="1"/>
    <col min="6150" max="6151" width="16" style="63" customWidth="1"/>
    <col min="6152" max="6152" width="11.85546875" style="63" customWidth="1"/>
    <col min="6153" max="6155" width="7" style="63" customWidth="1"/>
    <col min="6156" max="6157" width="4.5703125" style="63" customWidth="1"/>
    <col min="6158" max="6160" width="7" style="63" customWidth="1"/>
    <col min="6161" max="6161" width="4.42578125" style="63" customWidth="1"/>
    <col min="6162" max="6162" width="4.5703125" style="63" customWidth="1"/>
    <col min="6163" max="6165" width="7" style="63" customWidth="1"/>
    <col min="6166" max="6166" width="4.42578125" style="63" customWidth="1"/>
    <col min="6167" max="6168" width="4.5703125" style="63" customWidth="1"/>
    <col min="6169" max="6171" width="8" style="63" customWidth="1"/>
    <col min="6172" max="6401" width="9.140625" style="63"/>
    <col min="6402" max="6402" width="4.5703125" style="63" customWidth="1"/>
    <col min="6403" max="6403" width="13.140625" style="63" customWidth="1"/>
    <col min="6404" max="6405" width="0" style="63" hidden="1" customWidth="1"/>
    <col min="6406" max="6407" width="16" style="63" customWidth="1"/>
    <col min="6408" max="6408" width="11.85546875" style="63" customWidth="1"/>
    <col min="6409" max="6411" width="7" style="63" customWidth="1"/>
    <col min="6412" max="6413" width="4.5703125" style="63" customWidth="1"/>
    <col min="6414" max="6416" width="7" style="63" customWidth="1"/>
    <col min="6417" max="6417" width="4.42578125" style="63" customWidth="1"/>
    <col min="6418" max="6418" width="4.5703125" style="63" customWidth="1"/>
    <col min="6419" max="6421" width="7" style="63" customWidth="1"/>
    <col min="6422" max="6422" width="4.42578125" style="63" customWidth="1"/>
    <col min="6423" max="6424" width="4.5703125" style="63" customWidth="1"/>
    <col min="6425" max="6427" width="8" style="63" customWidth="1"/>
    <col min="6428" max="6657" width="9.140625" style="63"/>
    <col min="6658" max="6658" width="4.5703125" style="63" customWidth="1"/>
    <col min="6659" max="6659" width="13.140625" style="63" customWidth="1"/>
    <col min="6660" max="6661" width="0" style="63" hidden="1" customWidth="1"/>
    <col min="6662" max="6663" width="16" style="63" customWidth="1"/>
    <col min="6664" max="6664" width="11.85546875" style="63" customWidth="1"/>
    <col min="6665" max="6667" width="7" style="63" customWidth="1"/>
    <col min="6668" max="6669" width="4.5703125" style="63" customWidth="1"/>
    <col min="6670" max="6672" width="7" style="63" customWidth="1"/>
    <col min="6673" max="6673" width="4.42578125" style="63" customWidth="1"/>
    <col min="6674" max="6674" width="4.5703125" style="63" customWidth="1"/>
    <col min="6675" max="6677" width="7" style="63" customWidth="1"/>
    <col min="6678" max="6678" width="4.42578125" style="63" customWidth="1"/>
    <col min="6679" max="6680" width="4.5703125" style="63" customWidth="1"/>
    <col min="6681" max="6683" width="8" style="63" customWidth="1"/>
    <col min="6684" max="6913" width="9.140625" style="63"/>
    <col min="6914" max="6914" width="4.5703125" style="63" customWidth="1"/>
    <col min="6915" max="6915" width="13.140625" style="63" customWidth="1"/>
    <col min="6916" max="6917" width="0" style="63" hidden="1" customWidth="1"/>
    <col min="6918" max="6919" width="16" style="63" customWidth="1"/>
    <col min="6920" max="6920" width="11.85546875" style="63" customWidth="1"/>
    <col min="6921" max="6923" width="7" style="63" customWidth="1"/>
    <col min="6924" max="6925" width="4.5703125" style="63" customWidth="1"/>
    <col min="6926" max="6928" width="7" style="63" customWidth="1"/>
    <col min="6929" max="6929" width="4.42578125" style="63" customWidth="1"/>
    <col min="6930" max="6930" width="4.5703125" style="63" customWidth="1"/>
    <col min="6931" max="6933" width="7" style="63" customWidth="1"/>
    <col min="6934" max="6934" width="4.42578125" style="63" customWidth="1"/>
    <col min="6935" max="6936" width="4.5703125" style="63" customWidth="1"/>
    <col min="6937" max="6939" width="8" style="63" customWidth="1"/>
    <col min="6940" max="7169" width="9.140625" style="63"/>
    <col min="7170" max="7170" width="4.5703125" style="63" customWidth="1"/>
    <col min="7171" max="7171" width="13.140625" style="63" customWidth="1"/>
    <col min="7172" max="7173" width="0" style="63" hidden="1" customWidth="1"/>
    <col min="7174" max="7175" width="16" style="63" customWidth="1"/>
    <col min="7176" max="7176" width="11.85546875" style="63" customWidth="1"/>
    <col min="7177" max="7179" width="7" style="63" customWidth="1"/>
    <col min="7180" max="7181" width="4.5703125" style="63" customWidth="1"/>
    <col min="7182" max="7184" width="7" style="63" customWidth="1"/>
    <col min="7185" max="7185" width="4.42578125" style="63" customWidth="1"/>
    <col min="7186" max="7186" width="4.5703125" style="63" customWidth="1"/>
    <col min="7187" max="7189" width="7" style="63" customWidth="1"/>
    <col min="7190" max="7190" width="4.42578125" style="63" customWidth="1"/>
    <col min="7191" max="7192" width="4.5703125" style="63" customWidth="1"/>
    <col min="7193" max="7195" width="8" style="63" customWidth="1"/>
    <col min="7196" max="7425" width="9.140625" style="63"/>
    <col min="7426" max="7426" width="4.5703125" style="63" customWidth="1"/>
    <col min="7427" max="7427" width="13.140625" style="63" customWidth="1"/>
    <col min="7428" max="7429" width="0" style="63" hidden="1" customWidth="1"/>
    <col min="7430" max="7431" width="16" style="63" customWidth="1"/>
    <col min="7432" max="7432" width="11.85546875" style="63" customWidth="1"/>
    <col min="7433" max="7435" width="7" style="63" customWidth="1"/>
    <col min="7436" max="7437" width="4.5703125" style="63" customWidth="1"/>
    <col min="7438" max="7440" width="7" style="63" customWidth="1"/>
    <col min="7441" max="7441" width="4.42578125" style="63" customWidth="1"/>
    <col min="7442" max="7442" width="4.5703125" style="63" customWidth="1"/>
    <col min="7443" max="7445" width="7" style="63" customWidth="1"/>
    <col min="7446" max="7446" width="4.42578125" style="63" customWidth="1"/>
    <col min="7447" max="7448" width="4.5703125" style="63" customWidth="1"/>
    <col min="7449" max="7451" width="8" style="63" customWidth="1"/>
    <col min="7452" max="7681" width="9.140625" style="63"/>
    <col min="7682" max="7682" width="4.5703125" style="63" customWidth="1"/>
    <col min="7683" max="7683" width="13.140625" style="63" customWidth="1"/>
    <col min="7684" max="7685" width="0" style="63" hidden="1" customWidth="1"/>
    <col min="7686" max="7687" width="16" style="63" customWidth="1"/>
    <col min="7688" max="7688" width="11.85546875" style="63" customWidth="1"/>
    <col min="7689" max="7691" width="7" style="63" customWidth="1"/>
    <col min="7692" max="7693" width="4.5703125" style="63" customWidth="1"/>
    <col min="7694" max="7696" width="7" style="63" customWidth="1"/>
    <col min="7697" max="7697" width="4.42578125" style="63" customWidth="1"/>
    <col min="7698" max="7698" width="4.5703125" style="63" customWidth="1"/>
    <col min="7699" max="7701" width="7" style="63" customWidth="1"/>
    <col min="7702" max="7702" width="4.42578125" style="63" customWidth="1"/>
    <col min="7703" max="7704" width="4.5703125" style="63" customWidth="1"/>
    <col min="7705" max="7707" width="8" style="63" customWidth="1"/>
    <col min="7708" max="7937" width="9.140625" style="63"/>
    <col min="7938" max="7938" width="4.5703125" style="63" customWidth="1"/>
    <col min="7939" max="7939" width="13.140625" style="63" customWidth="1"/>
    <col min="7940" max="7941" width="0" style="63" hidden="1" customWidth="1"/>
    <col min="7942" max="7943" width="16" style="63" customWidth="1"/>
    <col min="7944" max="7944" width="11.85546875" style="63" customWidth="1"/>
    <col min="7945" max="7947" width="7" style="63" customWidth="1"/>
    <col min="7948" max="7949" width="4.5703125" style="63" customWidth="1"/>
    <col min="7950" max="7952" width="7" style="63" customWidth="1"/>
    <col min="7953" max="7953" width="4.42578125" style="63" customWidth="1"/>
    <col min="7954" max="7954" width="4.5703125" style="63" customWidth="1"/>
    <col min="7955" max="7957" width="7" style="63" customWidth="1"/>
    <col min="7958" max="7958" width="4.42578125" style="63" customWidth="1"/>
    <col min="7959" max="7960" width="4.5703125" style="63" customWidth="1"/>
    <col min="7961" max="7963" width="8" style="63" customWidth="1"/>
    <col min="7964" max="8193" width="9.140625" style="63"/>
    <col min="8194" max="8194" width="4.5703125" style="63" customWidth="1"/>
    <col min="8195" max="8195" width="13.140625" style="63" customWidth="1"/>
    <col min="8196" max="8197" width="0" style="63" hidden="1" customWidth="1"/>
    <col min="8198" max="8199" width="16" style="63" customWidth="1"/>
    <col min="8200" max="8200" width="11.85546875" style="63" customWidth="1"/>
    <col min="8201" max="8203" width="7" style="63" customWidth="1"/>
    <col min="8204" max="8205" width="4.5703125" style="63" customWidth="1"/>
    <col min="8206" max="8208" width="7" style="63" customWidth="1"/>
    <col min="8209" max="8209" width="4.42578125" style="63" customWidth="1"/>
    <col min="8210" max="8210" width="4.5703125" style="63" customWidth="1"/>
    <col min="8211" max="8213" width="7" style="63" customWidth="1"/>
    <col min="8214" max="8214" width="4.42578125" style="63" customWidth="1"/>
    <col min="8215" max="8216" width="4.5703125" style="63" customWidth="1"/>
    <col min="8217" max="8219" width="8" style="63" customWidth="1"/>
    <col min="8220" max="8449" width="9.140625" style="63"/>
    <col min="8450" max="8450" width="4.5703125" style="63" customWidth="1"/>
    <col min="8451" max="8451" width="13.140625" style="63" customWidth="1"/>
    <col min="8452" max="8453" width="0" style="63" hidden="1" customWidth="1"/>
    <col min="8454" max="8455" width="16" style="63" customWidth="1"/>
    <col min="8456" max="8456" width="11.85546875" style="63" customWidth="1"/>
    <col min="8457" max="8459" width="7" style="63" customWidth="1"/>
    <col min="8460" max="8461" width="4.5703125" style="63" customWidth="1"/>
    <col min="8462" max="8464" width="7" style="63" customWidth="1"/>
    <col min="8465" max="8465" width="4.42578125" style="63" customWidth="1"/>
    <col min="8466" max="8466" width="4.5703125" style="63" customWidth="1"/>
    <col min="8467" max="8469" width="7" style="63" customWidth="1"/>
    <col min="8470" max="8470" width="4.42578125" style="63" customWidth="1"/>
    <col min="8471" max="8472" width="4.5703125" style="63" customWidth="1"/>
    <col min="8473" max="8475" width="8" style="63" customWidth="1"/>
    <col min="8476" max="8705" width="9.140625" style="63"/>
    <col min="8706" max="8706" width="4.5703125" style="63" customWidth="1"/>
    <col min="8707" max="8707" width="13.140625" style="63" customWidth="1"/>
    <col min="8708" max="8709" width="0" style="63" hidden="1" customWidth="1"/>
    <col min="8710" max="8711" width="16" style="63" customWidth="1"/>
    <col min="8712" max="8712" width="11.85546875" style="63" customWidth="1"/>
    <col min="8713" max="8715" width="7" style="63" customWidth="1"/>
    <col min="8716" max="8717" width="4.5703125" style="63" customWidth="1"/>
    <col min="8718" max="8720" width="7" style="63" customWidth="1"/>
    <col min="8721" max="8721" width="4.42578125" style="63" customWidth="1"/>
    <col min="8722" max="8722" width="4.5703125" style="63" customWidth="1"/>
    <col min="8723" max="8725" width="7" style="63" customWidth="1"/>
    <col min="8726" max="8726" width="4.42578125" style="63" customWidth="1"/>
    <col min="8727" max="8728" width="4.5703125" style="63" customWidth="1"/>
    <col min="8729" max="8731" width="8" style="63" customWidth="1"/>
    <col min="8732" max="8961" width="9.140625" style="63"/>
    <col min="8962" max="8962" width="4.5703125" style="63" customWidth="1"/>
    <col min="8963" max="8963" width="13.140625" style="63" customWidth="1"/>
    <col min="8964" max="8965" width="0" style="63" hidden="1" customWidth="1"/>
    <col min="8966" max="8967" width="16" style="63" customWidth="1"/>
    <col min="8968" max="8968" width="11.85546875" style="63" customWidth="1"/>
    <col min="8969" max="8971" width="7" style="63" customWidth="1"/>
    <col min="8972" max="8973" width="4.5703125" style="63" customWidth="1"/>
    <col min="8974" max="8976" width="7" style="63" customWidth="1"/>
    <col min="8977" max="8977" width="4.42578125" style="63" customWidth="1"/>
    <col min="8978" max="8978" width="4.5703125" style="63" customWidth="1"/>
    <col min="8979" max="8981" width="7" style="63" customWidth="1"/>
    <col min="8982" max="8982" width="4.42578125" style="63" customWidth="1"/>
    <col min="8983" max="8984" width="4.5703125" style="63" customWidth="1"/>
    <col min="8985" max="8987" width="8" style="63" customWidth="1"/>
    <col min="8988" max="9217" width="9.140625" style="63"/>
    <col min="9218" max="9218" width="4.5703125" style="63" customWidth="1"/>
    <col min="9219" max="9219" width="13.140625" style="63" customWidth="1"/>
    <col min="9220" max="9221" width="0" style="63" hidden="1" customWidth="1"/>
    <col min="9222" max="9223" width="16" style="63" customWidth="1"/>
    <col min="9224" max="9224" width="11.85546875" style="63" customWidth="1"/>
    <col min="9225" max="9227" width="7" style="63" customWidth="1"/>
    <col min="9228" max="9229" width="4.5703125" style="63" customWidth="1"/>
    <col min="9230" max="9232" width="7" style="63" customWidth="1"/>
    <col min="9233" max="9233" width="4.42578125" style="63" customWidth="1"/>
    <col min="9234" max="9234" width="4.5703125" style="63" customWidth="1"/>
    <col min="9235" max="9237" width="7" style="63" customWidth="1"/>
    <col min="9238" max="9238" width="4.42578125" style="63" customWidth="1"/>
    <col min="9239" max="9240" width="4.5703125" style="63" customWidth="1"/>
    <col min="9241" max="9243" width="8" style="63" customWidth="1"/>
    <col min="9244" max="9473" width="9.140625" style="63"/>
    <col min="9474" max="9474" width="4.5703125" style="63" customWidth="1"/>
    <col min="9475" max="9475" width="13.140625" style="63" customWidth="1"/>
    <col min="9476" max="9477" width="0" style="63" hidden="1" customWidth="1"/>
    <col min="9478" max="9479" width="16" style="63" customWidth="1"/>
    <col min="9480" max="9480" width="11.85546875" style="63" customWidth="1"/>
    <col min="9481" max="9483" width="7" style="63" customWidth="1"/>
    <col min="9484" max="9485" width="4.5703125" style="63" customWidth="1"/>
    <col min="9486" max="9488" width="7" style="63" customWidth="1"/>
    <col min="9489" max="9489" width="4.42578125" style="63" customWidth="1"/>
    <col min="9490" max="9490" width="4.5703125" style="63" customWidth="1"/>
    <col min="9491" max="9493" width="7" style="63" customWidth="1"/>
    <col min="9494" max="9494" width="4.42578125" style="63" customWidth="1"/>
    <col min="9495" max="9496" width="4.5703125" style="63" customWidth="1"/>
    <col min="9497" max="9499" width="8" style="63" customWidth="1"/>
    <col min="9500" max="9729" width="9.140625" style="63"/>
    <col min="9730" max="9730" width="4.5703125" style="63" customWidth="1"/>
    <col min="9731" max="9731" width="13.140625" style="63" customWidth="1"/>
    <col min="9732" max="9733" width="0" style="63" hidden="1" customWidth="1"/>
    <col min="9734" max="9735" width="16" style="63" customWidth="1"/>
    <col min="9736" max="9736" width="11.85546875" style="63" customWidth="1"/>
    <col min="9737" max="9739" width="7" style="63" customWidth="1"/>
    <col min="9740" max="9741" width="4.5703125" style="63" customWidth="1"/>
    <col min="9742" max="9744" width="7" style="63" customWidth="1"/>
    <col min="9745" max="9745" width="4.42578125" style="63" customWidth="1"/>
    <col min="9746" max="9746" width="4.5703125" style="63" customWidth="1"/>
    <col min="9747" max="9749" width="7" style="63" customWidth="1"/>
    <col min="9750" max="9750" width="4.42578125" style="63" customWidth="1"/>
    <col min="9751" max="9752" width="4.5703125" style="63" customWidth="1"/>
    <col min="9753" max="9755" width="8" style="63" customWidth="1"/>
    <col min="9756" max="9985" width="9.140625" style="63"/>
    <col min="9986" max="9986" width="4.5703125" style="63" customWidth="1"/>
    <col min="9987" max="9987" width="13.140625" style="63" customWidth="1"/>
    <col min="9988" max="9989" width="0" style="63" hidden="1" customWidth="1"/>
    <col min="9990" max="9991" width="16" style="63" customWidth="1"/>
    <col min="9992" max="9992" width="11.85546875" style="63" customWidth="1"/>
    <col min="9993" max="9995" width="7" style="63" customWidth="1"/>
    <col min="9996" max="9997" width="4.5703125" style="63" customWidth="1"/>
    <col min="9998" max="10000" width="7" style="63" customWidth="1"/>
    <col min="10001" max="10001" width="4.42578125" style="63" customWidth="1"/>
    <col min="10002" max="10002" width="4.5703125" style="63" customWidth="1"/>
    <col min="10003" max="10005" width="7" style="63" customWidth="1"/>
    <col min="10006" max="10006" width="4.42578125" style="63" customWidth="1"/>
    <col min="10007" max="10008" width="4.5703125" style="63" customWidth="1"/>
    <col min="10009" max="10011" width="8" style="63" customWidth="1"/>
    <col min="10012" max="10241" width="9.140625" style="63"/>
    <col min="10242" max="10242" width="4.5703125" style="63" customWidth="1"/>
    <col min="10243" max="10243" width="13.140625" style="63" customWidth="1"/>
    <col min="10244" max="10245" width="0" style="63" hidden="1" customWidth="1"/>
    <col min="10246" max="10247" width="16" style="63" customWidth="1"/>
    <col min="10248" max="10248" width="11.85546875" style="63" customWidth="1"/>
    <col min="10249" max="10251" width="7" style="63" customWidth="1"/>
    <col min="10252" max="10253" width="4.5703125" style="63" customWidth="1"/>
    <col min="10254" max="10256" width="7" style="63" customWidth="1"/>
    <col min="10257" max="10257" width="4.42578125" style="63" customWidth="1"/>
    <col min="10258" max="10258" width="4.5703125" style="63" customWidth="1"/>
    <col min="10259" max="10261" width="7" style="63" customWidth="1"/>
    <col min="10262" max="10262" width="4.42578125" style="63" customWidth="1"/>
    <col min="10263" max="10264" width="4.5703125" style="63" customWidth="1"/>
    <col min="10265" max="10267" width="8" style="63" customWidth="1"/>
    <col min="10268" max="10497" width="9.140625" style="63"/>
    <col min="10498" max="10498" width="4.5703125" style="63" customWidth="1"/>
    <col min="10499" max="10499" width="13.140625" style="63" customWidth="1"/>
    <col min="10500" max="10501" width="0" style="63" hidden="1" customWidth="1"/>
    <col min="10502" max="10503" width="16" style="63" customWidth="1"/>
    <col min="10504" max="10504" width="11.85546875" style="63" customWidth="1"/>
    <col min="10505" max="10507" width="7" style="63" customWidth="1"/>
    <col min="10508" max="10509" width="4.5703125" style="63" customWidth="1"/>
    <col min="10510" max="10512" width="7" style="63" customWidth="1"/>
    <col min="10513" max="10513" width="4.42578125" style="63" customWidth="1"/>
    <col min="10514" max="10514" width="4.5703125" style="63" customWidth="1"/>
    <col min="10515" max="10517" width="7" style="63" customWidth="1"/>
    <col min="10518" max="10518" width="4.42578125" style="63" customWidth="1"/>
    <col min="10519" max="10520" width="4.5703125" style="63" customWidth="1"/>
    <col min="10521" max="10523" width="8" style="63" customWidth="1"/>
    <col min="10524" max="10753" width="9.140625" style="63"/>
    <col min="10754" max="10754" width="4.5703125" style="63" customWidth="1"/>
    <col min="10755" max="10755" width="13.140625" style="63" customWidth="1"/>
    <col min="10756" max="10757" width="0" style="63" hidden="1" customWidth="1"/>
    <col min="10758" max="10759" width="16" style="63" customWidth="1"/>
    <col min="10760" max="10760" width="11.85546875" style="63" customWidth="1"/>
    <col min="10761" max="10763" width="7" style="63" customWidth="1"/>
    <col min="10764" max="10765" width="4.5703125" style="63" customWidth="1"/>
    <col min="10766" max="10768" width="7" style="63" customWidth="1"/>
    <col min="10769" max="10769" width="4.42578125" style="63" customWidth="1"/>
    <col min="10770" max="10770" width="4.5703125" style="63" customWidth="1"/>
    <col min="10771" max="10773" width="7" style="63" customWidth="1"/>
    <col min="10774" max="10774" width="4.42578125" style="63" customWidth="1"/>
    <col min="10775" max="10776" width="4.5703125" style="63" customWidth="1"/>
    <col min="10777" max="10779" width="8" style="63" customWidth="1"/>
    <col min="10780" max="11009" width="9.140625" style="63"/>
    <col min="11010" max="11010" width="4.5703125" style="63" customWidth="1"/>
    <col min="11011" max="11011" width="13.140625" style="63" customWidth="1"/>
    <col min="11012" max="11013" width="0" style="63" hidden="1" customWidth="1"/>
    <col min="11014" max="11015" width="16" style="63" customWidth="1"/>
    <col min="11016" max="11016" width="11.85546875" style="63" customWidth="1"/>
    <col min="11017" max="11019" width="7" style="63" customWidth="1"/>
    <col min="11020" max="11021" width="4.5703125" style="63" customWidth="1"/>
    <col min="11022" max="11024" width="7" style="63" customWidth="1"/>
    <col min="11025" max="11025" width="4.42578125" style="63" customWidth="1"/>
    <col min="11026" max="11026" width="4.5703125" style="63" customWidth="1"/>
    <col min="11027" max="11029" width="7" style="63" customWidth="1"/>
    <col min="11030" max="11030" width="4.42578125" style="63" customWidth="1"/>
    <col min="11031" max="11032" width="4.5703125" style="63" customWidth="1"/>
    <col min="11033" max="11035" width="8" style="63" customWidth="1"/>
    <col min="11036" max="11265" width="9.140625" style="63"/>
    <col min="11266" max="11266" width="4.5703125" style="63" customWidth="1"/>
    <col min="11267" max="11267" width="13.140625" style="63" customWidth="1"/>
    <col min="11268" max="11269" width="0" style="63" hidden="1" customWidth="1"/>
    <col min="11270" max="11271" width="16" style="63" customWidth="1"/>
    <col min="11272" max="11272" width="11.85546875" style="63" customWidth="1"/>
    <col min="11273" max="11275" width="7" style="63" customWidth="1"/>
    <col min="11276" max="11277" width="4.5703125" style="63" customWidth="1"/>
    <col min="11278" max="11280" width="7" style="63" customWidth="1"/>
    <col min="11281" max="11281" width="4.42578125" style="63" customWidth="1"/>
    <col min="11282" max="11282" width="4.5703125" style="63" customWidth="1"/>
    <col min="11283" max="11285" width="7" style="63" customWidth="1"/>
    <col min="11286" max="11286" width="4.42578125" style="63" customWidth="1"/>
    <col min="11287" max="11288" width="4.5703125" style="63" customWidth="1"/>
    <col min="11289" max="11291" width="8" style="63" customWidth="1"/>
    <col min="11292" max="11521" width="9.140625" style="63"/>
    <col min="11522" max="11522" width="4.5703125" style="63" customWidth="1"/>
    <col min="11523" max="11523" width="13.140625" style="63" customWidth="1"/>
    <col min="11524" max="11525" width="0" style="63" hidden="1" customWidth="1"/>
    <col min="11526" max="11527" width="16" style="63" customWidth="1"/>
    <col min="11528" max="11528" width="11.85546875" style="63" customWidth="1"/>
    <col min="11529" max="11531" width="7" style="63" customWidth="1"/>
    <col min="11532" max="11533" width="4.5703125" style="63" customWidth="1"/>
    <col min="11534" max="11536" width="7" style="63" customWidth="1"/>
    <col min="11537" max="11537" width="4.42578125" style="63" customWidth="1"/>
    <col min="11538" max="11538" width="4.5703125" style="63" customWidth="1"/>
    <col min="11539" max="11541" width="7" style="63" customWidth="1"/>
    <col min="11542" max="11542" width="4.42578125" style="63" customWidth="1"/>
    <col min="11543" max="11544" width="4.5703125" style="63" customWidth="1"/>
    <col min="11545" max="11547" width="8" style="63" customWidth="1"/>
    <col min="11548" max="11777" width="9.140625" style="63"/>
    <col min="11778" max="11778" width="4.5703125" style="63" customWidth="1"/>
    <col min="11779" max="11779" width="13.140625" style="63" customWidth="1"/>
    <col min="11780" max="11781" width="0" style="63" hidden="1" customWidth="1"/>
    <col min="11782" max="11783" width="16" style="63" customWidth="1"/>
    <col min="11784" max="11784" width="11.85546875" style="63" customWidth="1"/>
    <col min="11785" max="11787" width="7" style="63" customWidth="1"/>
    <col min="11788" max="11789" width="4.5703125" style="63" customWidth="1"/>
    <col min="11790" max="11792" width="7" style="63" customWidth="1"/>
    <col min="11793" max="11793" width="4.42578125" style="63" customWidth="1"/>
    <col min="11794" max="11794" width="4.5703125" style="63" customWidth="1"/>
    <col min="11795" max="11797" width="7" style="63" customWidth="1"/>
    <col min="11798" max="11798" width="4.42578125" style="63" customWidth="1"/>
    <col min="11799" max="11800" width="4.5703125" style="63" customWidth="1"/>
    <col min="11801" max="11803" width="8" style="63" customWidth="1"/>
    <col min="11804" max="12033" width="9.140625" style="63"/>
    <col min="12034" max="12034" width="4.5703125" style="63" customWidth="1"/>
    <col min="12035" max="12035" width="13.140625" style="63" customWidth="1"/>
    <col min="12036" max="12037" width="0" style="63" hidden="1" customWidth="1"/>
    <col min="12038" max="12039" width="16" style="63" customWidth="1"/>
    <col min="12040" max="12040" width="11.85546875" style="63" customWidth="1"/>
    <col min="12041" max="12043" width="7" style="63" customWidth="1"/>
    <col min="12044" max="12045" width="4.5703125" style="63" customWidth="1"/>
    <col min="12046" max="12048" width="7" style="63" customWidth="1"/>
    <col min="12049" max="12049" width="4.42578125" style="63" customWidth="1"/>
    <col min="12050" max="12050" width="4.5703125" style="63" customWidth="1"/>
    <col min="12051" max="12053" width="7" style="63" customWidth="1"/>
    <col min="12054" max="12054" width="4.42578125" style="63" customWidth="1"/>
    <col min="12055" max="12056" width="4.5703125" style="63" customWidth="1"/>
    <col min="12057" max="12059" width="8" style="63" customWidth="1"/>
    <col min="12060" max="12289" width="9.140625" style="63"/>
    <col min="12290" max="12290" width="4.5703125" style="63" customWidth="1"/>
    <col min="12291" max="12291" width="13.140625" style="63" customWidth="1"/>
    <col min="12292" max="12293" width="0" style="63" hidden="1" customWidth="1"/>
    <col min="12294" max="12295" width="16" style="63" customWidth="1"/>
    <col min="12296" max="12296" width="11.85546875" style="63" customWidth="1"/>
    <col min="12297" max="12299" width="7" style="63" customWidth="1"/>
    <col min="12300" max="12301" width="4.5703125" style="63" customWidth="1"/>
    <col min="12302" max="12304" width="7" style="63" customWidth="1"/>
    <col min="12305" max="12305" width="4.42578125" style="63" customWidth="1"/>
    <col min="12306" max="12306" width="4.5703125" style="63" customWidth="1"/>
    <col min="12307" max="12309" width="7" style="63" customWidth="1"/>
    <col min="12310" max="12310" width="4.42578125" style="63" customWidth="1"/>
    <col min="12311" max="12312" width="4.5703125" style="63" customWidth="1"/>
    <col min="12313" max="12315" width="8" style="63" customWidth="1"/>
    <col min="12316" max="12545" width="9.140625" style="63"/>
    <col min="12546" max="12546" width="4.5703125" style="63" customWidth="1"/>
    <col min="12547" max="12547" width="13.140625" style="63" customWidth="1"/>
    <col min="12548" max="12549" width="0" style="63" hidden="1" customWidth="1"/>
    <col min="12550" max="12551" width="16" style="63" customWidth="1"/>
    <col min="12552" max="12552" width="11.85546875" style="63" customWidth="1"/>
    <col min="12553" max="12555" width="7" style="63" customWidth="1"/>
    <col min="12556" max="12557" width="4.5703125" style="63" customWidth="1"/>
    <col min="12558" max="12560" width="7" style="63" customWidth="1"/>
    <col min="12561" max="12561" width="4.42578125" style="63" customWidth="1"/>
    <col min="12562" max="12562" width="4.5703125" style="63" customWidth="1"/>
    <col min="12563" max="12565" width="7" style="63" customWidth="1"/>
    <col min="12566" max="12566" width="4.42578125" style="63" customWidth="1"/>
    <col min="12567" max="12568" width="4.5703125" style="63" customWidth="1"/>
    <col min="12569" max="12571" width="8" style="63" customWidth="1"/>
    <col min="12572" max="12801" width="9.140625" style="63"/>
    <col min="12802" max="12802" width="4.5703125" style="63" customWidth="1"/>
    <col min="12803" max="12803" width="13.140625" style="63" customWidth="1"/>
    <col min="12804" max="12805" width="0" style="63" hidden="1" customWidth="1"/>
    <col min="12806" max="12807" width="16" style="63" customWidth="1"/>
    <col min="12808" max="12808" width="11.85546875" style="63" customWidth="1"/>
    <col min="12809" max="12811" width="7" style="63" customWidth="1"/>
    <col min="12812" max="12813" width="4.5703125" style="63" customWidth="1"/>
    <col min="12814" max="12816" width="7" style="63" customWidth="1"/>
    <col min="12817" max="12817" width="4.42578125" style="63" customWidth="1"/>
    <col min="12818" max="12818" width="4.5703125" style="63" customWidth="1"/>
    <col min="12819" max="12821" width="7" style="63" customWidth="1"/>
    <col min="12822" max="12822" width="4.42578125" style="63" customWidth="1"/>
    <col min="12823" max="12824" width="4.5703125" style="63" customWidth="1"/>
    <col min="12825" max="12827" width="8" style="63" customWidth="1"/>
    <col min="12828" max="13057" width="9.140625" style="63"/>
    <col min="13058" max="13058" width="4.5703125" style="63" customWidth="1"/>
    <col min="13059" max="13059" width="13.140625" style="63" customWidth="1"/>
    <col min="13060" max="13061" width="0" style="63" hidden="1" customWidth="1"/>
    <col min="13062" max="13063" width="16" style="63" customWidth="1"/>
    <col min="13064" max="13064" width="11.85546875" style="63" customWidth="1"/>
    <col min="13065" max="13067" width="7" style="63" customWidth="1"/>
    <col min="13068" max="13069" width="4.5703125" style="63" customWidth="1"/>
    <col min="13070" max="13072" width="7" style="63" customWidth="1"/>
    <col min="13073" max="13073" width="4.42578125" style="63" customWidth="1"/>
    <col min="13074" max="13074" width="4.5703125" style="63" customWidth="1"/>
    <col min="13075" max="13077" width="7" style="63" customWidth="1"/>
    <col min="13078" max="13078" width="4.42578125" style="63" customWidth="1"/>
    <col min="13079" max="13080" width="4.5703125" style="63" customWidth="1"/>
    <col min="13081" max="13083" width="8" style="63" customWidth="1"/>
    <col min="13084" max="13313" width="9.140625" style="63"/>
    <col min="13314" max="13314" width="4.5703125" style="63" customWidth="1"/>
    <col min="13315" max="13315" width="13.140625" style="63" customWidth="1"/>
    <col min="13316" max="13317" width="0" style="63" hidden="1" customWidth="1"/>
    <col min="13318" max="13319" width="16" style="63" customWidth="1"/>
    <col min="13320" max="13320" width="11.85546875" style="63" customWidth="1"/>
    <col min="13321" max="13323" width="7" style="63" customWidth="1"/>
    <col min="13324" max="13325" width="4.5703125" style="63" customWidth="1"/>
    <col min="13326" max="13328" width="7" style="63" customWidth="1"/>
    <col min="13329" max="13329" width="4.42578125" style="63" customWidth="1"/>
    <col min="13330" max="13330" width="4.5703125" style="63" customWidth="1"/>
    <col min="13331" max="13333" width="7" style="63" customWidth="1"/>
    <col min="13334" max="13334" width="4.42578125" style="63" customWidth="1"/>
    <col min="13335" max="13336" width="4.5703125" style="63" customWidth="1"/>
    <col min="13337" max="13339" width="8" style="63" customWidth="1"/>
    <col min="13340" max="13569" width="9.140625" style="63"/>
    <col min="13570" max="13570" width="4.5703125" style="63" customWidth="1"/>
    <col min="13571" max="13571" width="13.140625" style="63" customWidth="1"/>
    <col min="13572" max="13573" width="0" style="63" hidden="1" customWidth="1"/>
    <col min="13574" max="13575" width="16" style="63" customWidth="1"/>
    <col min="13576" max="13576" width="11.85546875" style="63" customWidth="1"/>
    <col min="13577" max="13579" width="7" style="63" customWidth="1"/>
    <col min="13580" max="13581" width="4.5703125" style="63" customWidth="1"/>
    <col min="13582" max="13584" width="7" style="63" customWidth="1"/>
    <col min="13585" max="13585" width="4.42578125" style="63" customWidth="1"/>
    <col min="13586" max="13586" width="4.5703125" style="63" customWidth="1"/>
    <col min="13587" max="13589" width="7" style="63" customWidth="1"/>
    <col min="13590" max="13590" width="4.42578125" style="63" customWidth="1"/>
    <col min="13591" max="13592" width="4.5703125" style="63" customWidth="1"/>
    <col min="13593" max="13595" width="8" style="63" customWidth="1"/>
    <col min="13596" max="13825" width="9.140625" style="63"/>
    <col min="13826" max="13826" width="4.5703125" style="63" customWidth="1"/>
    <col min="13827" max="13827" width="13.140625" style="63" customWidth="1"/>
    <col min="13828" max="13829" width="0" style="63" hidden="1" customWidth="1"/>
    <col min="13830" max="13831" width="16" style="63" customWidth="1"/>
    <col min="13832" max="13832" width="11.85546875" style="63" customWidth="1"/>
    <col min="13833" max="13835" width="7" style="63" customWidth="1"/>
    <col min="13836" max="13837" width="4.5703125" style="63" customWidth="1"/>
    <col min="13838" max="13840" width="7" style="63" customWidth="1"/>
    <col min="13841" max="13841" width="4.42578125" style="63" customWidth="1"/>
    <col min="13842" max="13842" width="4.5703125" style="63" customWidth="1"/>
    <col min="13843" max="13845" width="7" style="63" customWidth="1"/>
    <col min="13846" max="13846" width="4.42578125" style="63" customWidth="1"/>
    <col min="13847" max="13848" width="4.5703125" style="63" customWidth="1"/>
    <col min="13849" max="13851" width="8" style="63" customWidth="1"/>
    <col min="13852" max="14081" width="9.140625" style="63"/>
    <col min="14082" max="14082" width="4.5703125" style="63" customWidth="1"/>
    <col min="14083" max="14083" width="13.140625" style="63" customWidth="1"/>
    <col min="14084" max="14085" width="0" style="63" hidden="1" customWidth="1"/>
    <col min="14086" max="14087" width="16" style="63" customWidth="1"/>
    <col min="14088" max="14088" width="11.85546875" style="63" customWidth="1"/>
    <col min="14089" max="14091" width="7" style="63" customWidth="1"/>
    <col min="14092" max="14093" width="4.5703125" style="63" customWidth="1"/>
    <col min="14094" max="14096" width="7" style="63" customWidth="1"/>
    <col min="14097" max="14097" width="4.42578125" style="63" customWidth="1"/>
    <col min="14098" max="14098" width="4.5703125" style="63" customWidth="1"/>
    <col min="14099" max="14101" width="7" style="63" customWidth="1"/>
    <col min="14102" max="14102" width="4.42578125" style="63" customWidth="1"/>
    <col min="14103" max="14104" width="4.5703125" style="63" customWidth="1"/>
    <col min="14105" max="14107" width="8" style="63" customWidth="1"/>
    <col min="14108" max="14337" width="9.140625" style="63"/>
    <col min="14338" max="14338" width="4.5703125" style="63" customWidth="1"/>
    <col min="14339" max="14339" width="13.140625" style="63" customWidth="1"/>
    <col min="14340" max="14341" width="0" style="63" hidden="1" customWidth="1"/>
    <col min="14342" max="14343" width="16" style="63" customWidth="1"/>
    <col min="14344" max="14344" width="11.85546875" style="63" customWidth="1"/>
    <col min="14345" max="14347" width="7" style="63" customWidth="1"/>
    <col min="14348" max="14349" width="4.5703125" style="63" customWidth="1"/>
    <col min="14350" max="14352" width="7" style="63" customWidth="1"/>
    <col min="14353" max="14353" width="4.42578125" style="63" customWidth="1"/>
    <col min="14354" max="14354" width="4.5703125" style="63" customWidth="1"/>
    <col min="14355" max="14357" width="7" style="63" customWidth="1"/>
    <col min="14358" max="14358" width="4.42578125" style="63" customWidth="1"/>
    <col min="14359" max="14360" width="4.5703125" style="63" customWidth="1"/>
    <col min="14361" max="14363" width="8" style="63" customWidth="1"/>
    <col min="14364" max="14593" width="9.140625" style="63"/>
    <col min="14594" max="14594" width="4.5703125" style="63" customWidth="1"/>
    <col min="14595" max="14595" width="13.140625" style="63" customWidth="1"/>
    <col min="14596" max="14597" width="0" style="63" hidden="1" customWidth="1"/>
    <col min="14598" max="14599" width="16" style="63" customWidth="1"/>
    <col min="14600" max="14600" width="11.85546875" style="63" customWidth="1"/>
    <col min="14601" max="14603" width="7" style="63" customWidth="1"/>
    <col min="14604" max="14605" width="4.5703125" style="63" customWidth="1"/>
    <col min="14606" max="14608" width="7" style="63" customWidth="1"/>
    <col min="14609" max="14609" width="4.42578125" style="63" customWidth="1"/>
    <col min="14610" max="14610" width="4.5703125" style="63" customWidth="1"/>
    <col min="14611" max="14613" width="7" style="63" customWidth="1"/>
    <col min="14614" max="14614" width="4.42578125" style="63" customWidth="1"/>
    <col min="14615" max="14616" width="4.5703125" style="63" customWidth="1"/>
    <col min="14617" max="14619" width="8" style="63" customWidth="1"/>
    <col min="14620" max="14849" width="9.140625" style="63"/>
    <col min="14850" max="14850" width="4.5703125" style="63" customWidth="1"/>
    <col min="14851" max="14851" width="13.140625" style="63" customWidth="1"/>
    <col min="14852" max="14853" width="0" style="63" hidden="1" customWidth="1"/>
    <col min="14854" max="14855" width="16" style="63" customWidth="1"/>
    <col min="14856" max="14856" width="11.85546875" style="63" customWidth="1"/>
    <col min="14857" max="14859" width="7" style="63" customWidth="1"/>
    <col min="14860" max="14861" width="4.5703125" style="63" customWidth="1"/>
    <col min="14862" max="14864" width="7" style="63" customWidth="1"/>
    <col min="14865" max="14865" width="4.42578125" style="63" customWidth="1"/>
    <col min="14866" max="14866" width="4.5703125" style="63" customWidth="1"/>
    <col min="14867" max="14869" width="7" style="63" customWidth="1"/>
    <col min="14870" max="14870" width="4.42578125" style="63" customWidth="1"/>
    <col min="14871" max="14872" width="4.5703125" style="63" customWidth="1"/>
    <col min="14873" max="14875" width="8" style="63" customWidth="1"/>
    <col min="14876" max="15105" width="9.140625" style="63"/>
    <col min="15106" max="15106" width="4.5703125" style="63" customWidth="1"/>
    <col min="15107" max="15107" width="13.140625" style="63" customWidth="1"/>
    <col min="15108" max="15109" width="0" style="63" hidden="1" customWidth="1"/>
    <col min="15110" max="15111" width="16" style="63" customWidth="1"/>
    <col min="15112" max="15112" width="11.85546875" style="63" customWidth="1"/>
    <col min="15113" max="15115" width="7" style="63" customWidth="1"/>
    <col min="15116" max="15117" width="4.5703125" style="63" customWidth="1"/>
    <col min="15118" max="15120" width="7" style="63" customWidth="1"/>
    <col min="15121" max="15121" width="4.42578125" style="63" customWidth="1"/>
    <col min="15122" max="15122" width="4.5703125" style="63" customWidth="1"/>
    <col min="15123" max="15125" width="7" style="63" customWidth="1"/>
    <col min="15126" max="15126" width="4.42578125" style="63" customWidth="1"/>
    <col min="15127" max="15128" width="4.5703125" style="63" customWidth="1"/>
    <col min="15129" max="15131" width="8" style="63" customWidth="1"/>
    <col min="15132" max="15361" width="9.140625" style="63"/>
    <col min="15362" max="15362" width="4.5703125" style="63" customWidth="1"/>
    <col min="15363" max="15363" width="13.140625" style="63" customWidth="1"/>
    <col min="15364" max="15365" width="0" style="63" hidden="1" customWidth="1"/>
    <col min="15366" max="15367" width="16" style="63" customWidth="1"/>
    <col min="15368" max="15368" width="11.85546875" style="63" customWidth="1"/>
    <col min="15369" max="15371" width="7" style="63" customWidth="1"/>
    <col min="15372" max="15373" width="4.5703125" style="63" customWidth="1"/>
    <col min="15374" max="15376" width="7" style="63" customWidth="1"/>
    <col min="15377" max="15377" width="4.42578125" style="63" customWidth="1"/>
    <col min="15378" max="15378" width="4.5703125" style="63" customWidth="1"/>
    <col min="15379" max="15381" width="7" style="63" customWidth="1"/>
    <col min="15382" max="15382" width="4.42578125" style="63" customWidth="1"/>
    <col min="15383" max="15384" width="4.5703125" style="63" customWidth="1"/>
    <col min="15385" max="15387" width="8" style="63" customWidth="1"/>
    <col min="15388" max="15617" width="9.140625" style="63"/>
    <col min="15618" max="15618" width="4.5703125" style="63" customWidth="1"/>
    <col min="15619" max="15619" width="13.140625" style="63" customWidth="1"/>
    <col min="15620" max="15621" width="0" style="63" hidden="1" customWidth="1"/>
    <col min="15622" max="15623" width="16" style="63" customWidth="1"/>
    <col min="15624" max="15624" width="11.85546875" style="63" customWidth="1"/>
    <col min="15625" max="15627" width="7" style="63" customWidth="1"/>
    <col min="15628" max="15629" width="4.5703125" style="63" customWidth="1"/>
    <col min="15630" max="15632" width="7" style="63" customWidth="1"/>
    <col min="15633" max="15633" width="4.42578125" style="63" customWidth="1"/>
    <col min="15634" max="15634" width="4.5703125" style="63" customWidth="1"/>
    <col min="15635" max="15637" width="7" style="63" customWidth="1"/>
    <col min="15638" max="15638" width="4.42578125" style="63" customWidth="1"/>
    <col min="15639" max="15640" width="4.5703125" style="63" customWidth="1"/>
    <col min="15641" max="15643" width="8" style="63" customWidth="1"/>
    <col min="15644" max="15873" width="9.140625" style="63"/>
    <col min="15874" max="15874" width="4.5703125" style="63" customWidth="1"/>
    <col min="15875" max="15875" width="13.140625" style="63" customWidth="1"/>
    <col min="15876" max="15877" width="0" style="63" hidden="1" customWidth="1"/>
    <col min="15878" max="15879" width="16" style="63" customWidth="1"/>
    <col min="15880" max="15880" width="11.85546875" style="63" customWidth="1"/>
    <col min="15881" max="15883" width="7" style="63" customWidth="1"/>
    <col min="15884" max="15885" width="4.5703125" style="63" customWidth="1"/>
    <col min="15886" max="15888" width="7" style="63" customWidth="1"/>
    <col min="15889" max="15889" width="4.42578125" style="63" customWidth="1"/>
    <col min="15890" max="15890" width="4.5703125" style="63" customWidth="1"/>
    <col min="15891" max="15893" width="7" style="63" customWidth="1"/>
    <col min="15894" max="15894" width="4.42578125" style="63" customWidth="1"/>
    <col min="15895" max="15896" width="4.5703125" style="63" customWidth="1"/>
    <col min="15897" max="15899" width="8" style="63" customWidth="1"/>
    <col min="15900" max="16129" width="9.140625" style="63"/>
    <col min="16130" max="16130" width="4.5703125" style="63" customWidth="1"/>
    <col min="16131" max="16131" width="13.140625" style="63" customWidth="1"/>
    <col min="16132" max="16133" width="0" style="63" hidden="1" customWidth="1"/>
    <col min="16134" max="16135" width="16" style="63" customWidth="1"/>
    <col min="16136" max="16136" width="11.85546875" style="63" customWidth="1"/>
    <col min="16137" max="16139" width="7" style="63" customWidth="1"/>
    <col min="16140" max="16141" width="4.5703125" style="63" customWidth="1"/>
    <col min="16142" max="16144" width="7" style="63" customWidth="1"/>
    <col min="16145" max="16145" width="4.42578125" style="63" customWidth="1"/>
    <col min="16146" max="16146" width="4.5703125" style="63" customWidth="1"/>
    <col min="16147" max="16149" width="7" style="63" customWidth="1"/>
    <col min="16150" max="16150" width="4.42578125" style="63" customWidth="1"/>
    <col min="16151" max="16152" width="4.5703125" style="63" customWidth="1"/>
    <col min="16153" max="16155" width="8" style="63" customWidth="1"/>
    <col min="16156" max="16384" width="9.140625" style="63"/>
  </cols>
  <sheetData>
    <row r="1" spans="1:30" s="51" customFormat="1" ht="33.75" customHeight="1">
      <c r="A1" s="199" t="s">
        <v>57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50"/>
      <c r="AC1" s="50"/>
      <c r="AD1" s="50"/>
    </row>
    <row r="2" spans="1:30" s="52" customFormat="1" ht="23.25" customHeight="1">
      <c r="A2" s="216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</row>
    <row r="3" spans="1:30" s="52" customFormat="1" ht="25.5" customHeight="1">
      <c r="A3" s="217" t="s">
        <v>17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</row>
    <row r="4" spans="1:30" s="1" customFormat="1" ht="20.85" customHeight="1">
      <c r="A4" s="202" t="s">
        <v>203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30" s="55" customFormat="1" ht="20.25" customHeight="1">
      <c r="A5" s="219" t="s">
        <v>18</v>
      </c>
      <c r="B5" s="219"/>
      <c r="C5" s="219"/>
      <c r="D5" s="219"/>
      <c r="E5" s="219"/>
      <c r="F5" s="219"/>
      <c r="G5" s="219"/>
      <c r="H5" s="219"/>
      <c r="I5" s="53"/>
      <c r="J5" s="54"/>
      <c r="W5" s="220" t="s">
        <v>172</v>
      </c>
      <c r="X5" s="220"/>
      <c r="Y5" s="220"/>
      <c r="Z5" s="220"/>
      <c r="AA5" s="220"/>
    </row>
    <row r="6" spans="1:30" s="56" customFormat="1" ht="17.25" customHeight="1">
      <c r="A6" s="224" t="s">
        <v>19</v>
      </c>
      <c r="B6" s="221" t="s">
        <v>59</v>
      </c>
      <c r="C6" s="224" t="s">
        <v>29</v>
      </c>
      <c r="D6" s="224" t="s">
        <v>60</v>
      </c>
      <c r="E6" s="222" t="s">
        <v>74</v>
      </c>
      <c r="F6" s="221" t="s">
        <v>61</v>
      </c>
      <c r="G6" s="227" t="s">
        <v>16</v>
      </c>
      <c r="H6" s="215" t="s">
        <v>4</v>
      </c>
      <c r="I6" s="225" t="s">
        <v>55</v>
      </c>
      <c r="J6" s="225"/>
      <c r="K6" s="225"/>
      <c r="L6" s="225"/>
      <c r="M6" s="160"/>
      <c r="N6" s="215" t="s">
        <v>20</v>
      </c>
      <c r="O6" s="215"/>
      <c r="P6" s="215"/>
      <c r="Q6" s="215"/>
      <c r="R6" s="160"/>
      <c r="S6" s="225" t="s">
        <v>21</v>
      </c>
      <c r="T6" s="225"/>
      <c r="U6" s="225"/>
      <c r="V6" s="225"/>
      <c r="W6" s="160"/>
      <c r="X6" s="226" t="s">
        <v>62</v>
      </c>
      <c r="Y6" s="221" t="s">
        <v>63</v>
      </c>
      <c r="Z6" s="221" t="s">
        <v>64</v>
      </c>
      <c r="AA6" s="221" t="s">
        <v>65</v>
      </c>
    </row>
    <row r="7" spans="1:30" s="56" customFormat="1" ht="49.5" customHeight="1">
      <c r="A7" s="224"/>
      <c r="B7" s="221"/>
      <c r="C7" s="224"/>
      <c r="D7" s="224"/>
      <c r="E7" s="223"/>
      <c r="F7" s="221"/>
      <c r="G7" s="228"/>
      <c r="H7" s="215"/>
      <c r="I7" s="159" t="s">
        <v>66</v>
      </c>
      <c r="J7" s="159" t="s">
        <v>67</v>
      </c>
      <c r="K7" s="161" t="s">
        <v>23</v>
      </c>
      <c r="L7" s="161" t="s">
        <v>68</v>
      </c>
      <c r="M7" s="161" t="s">
        <v>53</v>
      </c>
      <c r="N7" s="159" t="s">
        <v>66</v>
      </c>
      <c r="O7" s="159" t="s">
        <v>67</v>
      </c>
      <c r="P7" s="161" t="s">
        <v>23</v>
      </c>
      <c r="Q7" s="161" t="s">
        <v>68</v>
      </c>
      <c r="R7" s="161" t="s">
        <v>53</v>
      </c>
      <c r="S7" s="162" t="s">
        <v>66</v>
      </c>
      <c r="T7" s="159" t="s">
        <v>67</v>
      </c>
      <c r="U7" s="161" t="s">
        <v>23</v>
      </c>
      <c r="V7" s="161" t="s">
        <v>68</v>
      </c>
      <c r="W7" s="161" t="s">
        <v>53</v>
      </c>
      <c r="X7" s="226"/>
      <c r="Y7" s="221"/>
      <c r="Z7" s="221"/>
      <c r="AA7" s="221"/>
    </row>
    <row r="8" spans="1:30" s="52" customFormat="1" ht="28.5" customHeight="1">
      <c r="A8" s="218" t="s">
        <v>58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</row>
    <row r="9" spans="1:30" ht="42.75" customHeight="1">
      <c r="A9" s="57">
        <v>1</v>
      </c>
      <c r="B9" s="119" t="s">
        <v>32</v>
      </c>
      <c r="C9" s="95" t="s">
        <v>178</v>
      </c>
      <c r="D9" s="121">
        <v>2</v>
      </c>
      <c r="E9" s="95" t="s">
        <v>82</v>
      </c>
      <c r="F9" s="130" t="s">
        <v>179</v>
      </c>
      <c r="G9" s="89" t="s">
        <v>30</v>
      </c>
      <c r="H9" s="89" t="s">
        <v>30</v>
      </c>
      <c r="I9" s="154">
        <v>58.25</v>
      </c>
      <c r="J9" s="154">
        <v>61</v>
      </c>
      <c r="K9" s="155">
        <f>(J9+I9)/2</f>
        <v>59.625</v>
      </c>
      <c r="L9" s="156">
        <f>RANK(K9,K$9:K$12,0)</f>
        <v>2</v>
      </c>
      <c r="M9" s="157">
        <v>7.5</v>
      </c>
      <c r="N9" s="154">
        <v>62.5</v>
      </c>
      <c r="O9" s="154">
        <v>65</v>
      </c>
      <c r="P9" s="155">
        <f>(O9+N9)/2</f>
        <v>63.75</v>
      </c>
      <c r="Q9" s="156">
        <f>RANK(P9,P$9:P$12,0)</f>
        <v>1</v>
      </c>
      <c r="R9" s="157">
        <v>7</v>
      </c>
      <c r="S9" s="154">
        <v>58.75</v>
      </c>
      <c r="T9" s="154">
        <v>59</v>
      </c>
      <c r="U9" s="155">
        <f>(T9+S9)/2</f>
        <v>58.875</v>
      </c>
      <c r="V9" s="156">
        <f>RANK(U9,U$9:U$12,0)</f>
        <v>2</v>
      </c>
      <c r="W9" s="157">
        <v>7.5</v>
      </c>
      <c r="X9" s="166">
        <f>(W9+R9+M9)/3</f>
        <v>7.333333333333333</v>
      </c>
      <c r="Y9" s="158">
        <f t="shared" ref="Y9:Z12" si="0">(S9+N9+I9)/3</f>
        <v>59.833333333333336</v>
      </c>
      <c r="Z9" s="158">
        <f t="shared" si="0"/>
        <v>61.666666666666664</v>
      </c>
      <c r="AA9" s="155">
        <f>(Z9+Y9)/2</f>
        <v>60.75</v>
      </c>
    </row>
    <row r="10" spans="1:30" ht="42.75" customHeight="1">
      <c r="A10" s="57">
        <v>2</v>
      </c>
      <c r="B10" s="119" t="s">
        <v>173</v>
      </c>
      <c r="C10" s="95"/>
      <c r="D10" s="121" t="s">
        <v>7</v>
      </c>
      <c r="E10" s="95" t="s">
        <v>82</v>
      </c>
      <c r="F10" s="138" t="s">
        <v>174</v>
      </c>
      <c r="G10" s="121" t="s">
        <v>94</v>
      </c>
      <c r="H10" s="89" t="s">
        <v>30</v>
      </c>
      <c r="I10" s="58">
        <v>60</v>
      </c>
      <c r="J10" s="58">
        <v>60</v>
      </c>
      <c r="K10" s="59">
        <f>(J10+I10)/2</f>
        <v>60</v>
      </c>
      <c r="L10" s="156">
        <f t="shared" ref="L10:L12" si="1">RANK(K10,K$9:K$12,0)</f>
        <v>1</v>
      </c>
      <c r="M10" s="61">
        <v>6.5</v>
      </c>
      <c r="N10" s="58">
        <v>59</v>
      </c>
      <c r="O10" s="58">
        <v>62</v>
      </c>
      <c r="P10" s="59">
        <f>(O10+N10)/2</f>
        <v>60.5</v>
      </c>
      <c r="Q10" s="156">
        <f t="shared" ref="Q10:Q12" si="2">RANK(P10,P$9:P$12,0)</f>
        <v>2</v>
      </c>
      <c r="R10" s="61">
        <v>6.5</v>
      </c>
      <c r="S10" s="58">
        <v>58.5</v>
      </c>
      <c r="T10" s="58">
        <v>60</v>
      </c>
      <c r="U10" s="59">
        <f>(T10+S10)/2</f>
        <v>59.25</v>
      </c>
      <c r="V10" s="156">
        <f t="shared" ref="V10:V12" si="3">RANK(U10,U$9:U$12,0)</f>
        <v>1</v>
      </c>
      <c r="W10" s="61">
        <v>6.5</v>
      </c>
      <c r="X10" s="166">
        <f>(W10+R10+M10)/3</f>
        <v>6.5</v>
      </c>
      <c r="Y10" s="62">
        <f t="shared" si="0"/>
        <v>59.166666666666664</v>
      </c>
      <c r="Z10" s="62">
        <f t="shared" si="0"/>
        <v>60.666666666666664</v>
      </c>
      <c r="AA10" s="59">
        <f>(Z10+Y10)/2</f>
        <v>59.916666666666664</v>
      </c>
    </row>
    <row r="11" spans="1:30" ht="42.75" customHeight="1">
      <c r="A11" s="57">
        <v>3</v>
      </c>
      <c r="B11" s="87" t="s">
        <v>180</v>
      </c>
      <c r="C11" s="88" t="s">
        <v>13</v>
      </c>
      <c r="D11" s="89" t="s">
        <v>9</v>
      </c>
      <c r="E11" s="95" t="s">
        <v>11</v>
      </c>
      <c r="F11" s="143" t="s">
        <v>12</v>
      </c>
      <c r="G11" s="46" t="s">
        <v>6</v>
      </c>
      <c r="H11" s="89" t="s">
        <v>30</v>
      </c>
      <c r="I11" s="58">
        <v>58.75</v>
      </c>
      <c r="J11" s="58">
        <v>58</v>
      </c>
      <c r="K11" s="59">
        <f>(J11+I11)/2</f>
        <v>58.375</v>
      </c>
      <c r="L11" s="156">
        <f t="shared" si="1"/>
        <v>3</v>
      </c>
      <c r="M11" s="61">
        <v>7.5</v>
      </c>
      <c r="N11" s="58">
        <v>59</v>
      </c>
      <c r="O11" s="58">
        <v>61</v>
      </c>
      <c r="P11" s="59">
        <f>(O11+N11)/2</f>
        <v>60</v>
      </c>
      <c r="Q11" s="156">
        <f t="shared" si="2"/>
        <v>3</v>
      </c>
      <c r="R11" s="61">
        <v>8</v>
      </c>
      <c r="S11" s="58">
        <v>57</v>
      </c>
      <c r="T11" s="58">
        <v>57</v>
      </c>
      <c r="U11" s="59">
        <f>(T11+S11)/2</f>
        <v>57</v>
      </c>
      <c r="V11" s="156">
        <f t="shared" si="3"/>
        <v>3</v>
      </c>
      <c r="W11" s="61">
        <v>7.5</v>
      </c>
      <c r="X11" s="166">
        <f>(W11+R11+M11)/3</f>
        <v>7.666666666666667</v>
      </c>
      <c r="Y11" s="62">
        <f t="shared" si="0"/>
        <v>58.25</v>
      </c>
      <c r="Z11" s="62">
        <f t="shared" si="0"/>
        <v>58.666666666666664</v>
      </c>
      <c r="AA11" s="59">
        <f>(Z11+Y11)/2</f>
        <v>58.458333333333329</v>
      </c>
    </row>
    <row r="12" spans="1:30" ht="42.75" customHeight="1">
      <c r="A12" s="57">
        <v>4</v>
      </c>
      <c r="B12" s="119" t="s">
        <v>175</v>
      </c>
      <c r="C12" s="95" t="s">
        <v>176</v>
      </c>
      <c r="D12" s="121" t="s">
        <v>9</v>
      </c>
      <c r="E12" s="95" t="s">
        <v>82</v>
      </c>
      <c r="F12" s="130" t="s">
        <v>177</v>
      </c>
      <c r="G12" s="121" t="s">
        <v>30</v>
      </c>
      <c r="H12" s="89" t="s">
        <v>30</v>
      </c>
      <c r="I12" s="58">
        <v>53.5</v>
      </c>
      <c r="J12" s="58">
        <v>55</v>
      </c>
      <c r="K12" s="59">
        <f>(J12+I12)/2</f>
        <v>54.25</v>
      </c>
      <c r="L12" s="156">
        <f t="shared" si="1"/>
        <v>4</v>
      </c>
      <c r="M12" s="61">
        <v>9</v>
      </c>
      <c r="N12" s="58">
        <v>50.75</v>
      </c>
      <c r="O12" s="58">
        <v>56</v>
      </c>
      <c r="P12" s="59">
        <f>(O12+N12)/2</f>
        <v>53.375</v>
      </c>
      <c r="Q12" s="156">
        <f t="shared" si="2"/>
        <v>4</v>
      </c>
      <c r="R12" s="61">
        <v>8</v>
      </c>
      <c r="S12" s="58">
        <v>52</v>
      </c>
      <c r="T12" s="58">
        <v>56</v>
      </c>
      <c r="U12" s="59">
        <f>(T12+S12)/2</f>
        <v>54</v>
      </c>
      <c r="V12" s="156">
        <f t="shared" si="3"/>
        <v>4</v>
      </c>
      <c r="W12" s="61">
        <v>9</v>
      </c>
      <c r="X12" s="166">
        <f>(W12+R12+M12)/3</f>
        <v>8.6666666666666661</v>
      </c>
      <c r="Y12" s="62">
        <f t="shared" si="0"/>
        <v>52.083333333333336</v>
      </c>
      <c r="Z12" s="62">
        <f t="shared" si="0"/>
        <v>55.666666666666664</v>
      </c>
      <c r="AA12" s="59">
        <f>(Z12+Y12)/2</f>
        <v>53.875</v>
      </c>
    </row>
    <row r="13" spans="1:30" s="52" customFormat="1" ht="28.5" customHeight="1">
      <c r="A13" s="218" t="s">
        <v>198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</row>
    <row r="14" spans="1:30" ht="42.75" customHeight="1">
      <c r="A14" s="57">
        <v>1</v>
      </c>
      <c r="B14" s="87" t="s">
        <v>181</v>
      </c>
      <c r="C14" s="88" t="s">
        <v>157</v>
      </c>
      <c r="D14" s="89">
        <v>2</v>
      </c>
      <c r="E14" s="95" t="s">
        <v>182</v>
      </c>
      <c r="F14" s="143" t="s">
        <v>183</v>
      </c>
      <c r="G14" s="46" t="s">
        <v>184</v>
      </c>
      <c r="H14" s="89" t="s">
        <v>95</v>
      </c>
      <c r="I14" s="58">
        <v>68.25</v>
      </c>
      <c r="J14" s="58">
        <v>69</v>
      </c>
      <c r="K14" s="59">
        <f t="shared" ref="K14:K15" si="4">(J14+I14)/2</f>
        <v>68.625</v>
      </c>
      <c r="L14" s="60">
        <f t="shared" ref="L14:L15" si="5">RANK(K14,K$9:K$18,0)</f>
        <v>1</v>
      </c>
      <c r="M14" s="61">
        <v>7</v>
      </c>
      <c r="N14" s="58">
        <v>67.25</v>
      </c>
      <c r="O14" s="58">
        <v>68</v>
      </c>
      <c r="P14" s="59">
        <f t="shared" ref="P14:P15" si="6">(O14+N14)/2</f>
        <v>67.625</v>
      </c>
      <c r="Q14" s="60">
        <f t="shared" ref="Q14" si="7">RANK(P14,P$9:P$18,0)</f>
        <v>1</v>
      </c>
      <c r="R14" s="61">
        <v>7</v>
      </c>
      <c r="S14" s="58">
        <v>66</v>
      </c>
      <c r="T14" s="58">
        <v>65</v>
      </c>
      <c r="U14" s="59">
        <f t="shared" ref="U14:U15" si="8">(T14+S14)/2</f>
        <v>65.5</v>
      </c>
      <c r="V14" s="60">
        <f t="shared" ref="V14:V15" si="9">RANK(U14,U$9:U$18,0)</f>
        <v>2</v>
      </c>
      <c r="W14" s="61">
        <v>7</v>
      </c>
      <c r="X14" s="166">
        <f t="shared" ref="X14:X15" si="10">(W14+R14+M14)/3</f>
        <v>7</v>
      </c>
      <c r="Y14" s="62">
        <f t="shared" ref="Y14:Z15" si="11">(S14+N14+I14)/3</f>
        <v>67.166666666666671</v>
      </c>
      <c r="Z14" s="62">
        <f t="shared" si="11"/>
        <v>67.333333333333329</v>
      </c>
      <c r="AA14" s="59">
        <f t="shared" ref="AA14:AA15" si="12">(Z14+Y14)/2</f>
        <v>67.25</v>
      </c>
    </row>
    <row r="15" spans="1:30" ht="42.75" customHeight="1">
      <c r="A15" s="57">
        <v>2</v>
      </c>
      <c r="B15" s="87" t="s">
        <v>185</v>
      </c>
      <c r="C15" s="88" t="s">
        <v>186</v>
      </c>
      <c r="D15" s="89" t="s">
        <v>9</v>
      </c>
      <c r="E15" s="95" t="s">
        <v>82</v>
      </c>
      <c r="F15" s="143" t="s">
        <v>187</v>
      </c>
      <c r="G15" s="46" t="s">
        <v>94</v>
      </c>
      <c r="H15" s="89" t="s">
        <v>30</v>
      </c>
      <c r="I15" s="58">
        <v>65.75</v>
      </c>
      <c r="J15" s="58">
        <v>68</v>
      </c>
      <c r="K15" s="59">
        <f t="shared" si="4"/>
        <v>66.875</v>
      </c>
      <c r="L15" s="60">
        <f t="shared" si="5"/>
        <v>3</v>
      </c>
      <c r="M15" s="61">
        <v>8</v>
      </c>
      <c r="N15" s="58">
        <v>61.25</v>
      </c>
      <c r="O15" s="58">
        <v>66</v>
      </c>
      <c r="P15" s="59">
        <f t="shared" si="6"/>
        <v>63.625</v>
      </c>
      <c r="Q15" s="60">
        <v>2</v>
      </c>
      <c r="R15" s="61">
        <v>8</v>
      </c>
      <c r="S15" s="58">
        <v>65.5</v>
      </c>
      <c r="T15" s="58">
        <v>65</v>
      </c>
      <c r="U15" s="59">
        <f t="shared" si="8"/>
        <v>65.25</v>
      </c>
      <c r="V15" s="60">
        <f t="shared" si="9"/>
        <v>3</v>
      </c>
      <c r="W15" s="61">
        <v>8.5</v>
      </c>
      <c r="X15" s="166">
        <f t="shared" si="10"/>
        <v>8.1666666666666661</v>
      </c>
      <c r="Y15" s="62">
        <f t="shared" si="11"/>
        <v>64.166666666666671</v>
      </c>
      <c r="Z15" s="62">
        <f t="shared" si="11"/>
        <v>66.333333333333329</v>
      </c>
      <c r="AA15" s="59">
        <f t="shared" si="12"/>
        <v>65.25</v>
      </c>
    </row>
    <row r="16" spans="1:30" s="52" customFormat="1" ht="28.5" customHeight="1">
      <c r="A16" s="218" t="s">
        <v>199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</row>
    <row r="17" spans="1:27" ht="42.75" customHeight="1">
      <c r="A17" s="57">
        <v>1</v>
      </c>
      <c r="B17" s="87" t="s">
        <v>189</v>
      </c>
      <c r="C17" s="88" t="s">
        <v>190</v>
      </c>
      <c r="D17" s="89">
        <v>2</v>
      </c>
      <c r="E17" s="95" t="s">
        <v>191</v>
      </c>
      <c r="F17" s="143" t="s">
        <v>192</v>
      </c>
      <c r="G17" s="46" t="s">
        <v>5</v>
      </c>
      <c r="H17" s="89" t="s">
        <v>30</v>
      </c>
      <c r="I17" s="58">
        <v>66.5</v>
      </c>
      <c r="J17" s="58">
        <v>69</v>
      </c>
      <c r="K17" s="59">
        <f>(J17+I17)/2</f>
        <v>67.75</v>
      </c>
      <c r="L17" s="60">
        <f>RANK(K17,K$17:K$19,0)</f>
        <v>1</v>
      </c>
      <c r="M17" s="61"/>
      <c r="N17" s="58">
        <v>66.25</v>
      </c>
      <c r="O17" s="58">
        <v>68</v>
      </c>
      <c r="P17" s="59">
        <f>(O17+N17)/2</f>
        <v>67.125</v>
      </c>
      <c r="Q17" s="60">
        <f>RANK(P17,P$17:P$19,0)</f>
        <v>1</v>
      </c>
      <c r="R17" s="61"/>
      <c r="S17" s="58">
        <v>66.5</v>
      </c>
      <c r="T17" s="58">
        <v>69</v>
      </c>
      <c r="U17" s="59">
        <f>(T17+S17)/2</f>
        <v>67.75</v>
      </c>
      <c r="V17" s="60">
        <f>RANK(U17,U$17:U$19,0)</f>
        <v>1</v>
      </c>
      <c r="W17" s="61"/>
      <c r="X17" s="153"/>
      <c r="Y17" s="62">
        <f>(S17+N17+I17)/3</f>
        <v>66.416666666666671</v>
      </c>
      <c r="Z17" s="62">
        <f>(T17+O17+J17)/3</f>
        <v>68.666666666666671</v>
      </c>
      <c r="AA17" s="59">
        <f>(Z17+Y17)/2</f>
        <v>67.541666666666671</v>
      </c>
    </row>
    <row r="18" spans="1:27" ht="42.75" customHeight="1">
      <c r="A18" s="57">
        <v>2</v>
      </c>
      <c r="B18" s="87" t="s">
        <v>48</v>
      </c>
      <c r="C18" s="88" t="s">
        <v>188</v>
      </c>
      <c r="D18" s="89" t="s">
        <v>10</v>
      </c>
      <c r="E18" s="95" t="s">
        <v>49</v>
      </c>
      <c r="F18" s="143" t="s">
        <v>50</v>
      </c>
      <c r="G18" s="46" t="s">
        <v>51</v>
      </c>
      <c r="H18" s="89" t="s">
        <v>95</v>
      </c>
      <c r="I18" s="58">
        <v>63.25</v>
      </c>
      <c r="J18" s="58">
        <v>67</v>
      </c>
      <c r="K18" s="59">
        <f>(J18+I18)/2</f>
        <v>65.125</v>
      </c>
      <c r="L18" s="60">
        <f>RANK(K18,K$17:K$19,0)</f>
        <v>2</v>
      </c>
      <c r="M18" s="61"/>
      <c r="N18" s="58">
        <v>58.25</v>
      </c>
      <c r="O18" s="58">
        <v>65</v>
      </c>
      <c r="P18" s="59">
        <f>(O18+N18)/2</f>
        <v>61.625</v>
      </c>
      <c r="Q18" s="60">
        <f>RANK(P18,P$17:P$19,0)</f>
        <v>2</v>
      </c>
      <c r="R18" s="61"/>
      <c r="S18" s="58">
        <v>62.25</v>
      </c>
      <c r="T18" s="58">
        <v>67</v>
      </c>
      <c r="U18" s="59">
        <f>(T18+S18)/2</f>
        <v>64.625</v>
      </c>
      <c r="V18" s="60">
        <f>RANK(U18,U$17:U$19,0)</f>
        <v>2</v>
      </c>
      <c r="W18" s="61"/>
      <c r="X18" s="153"/>
      <c r="Y18" s="62">
        <f>(S18+N18+I18)/3</f>
        <v>61.25</v>
      </c>
      <c r="Z18" s="62">
        <f>(T18+O18+J18)/3</f>
        <v>66.333333333333329</v>
      </c>
      <c r="AA18" s="59">
        <f>(Z18+Y18)/2</f>
        <v>63.791666666666664</v>
      </c>
    </row>
    <row r="19" spans="1:27" ht="42.75" customHeight="1">
      <c r="A19" s="57"/>
      <c r="B19" s="87" t="s">
        <v>193</v>
      </c>
      <c r="C19" s="88" t="s">
        <v>194</v>
      </c>
      <c r="D19" s="89" t="s">
        <v>10</v>
      </c>
      <c r="E19" s="95" t="s">
        <v>195</v>
      </c>
      <c r="F19" s="143" t="s">
        <v>196</v>
      </c>
      <c r="G19" s="46" t="s">
        <v>197</v>
      </c>
      <c r="H19" s="89" t="s">
        <v>30</v>
      </c>
      <c r="I19" s="212" t="s">
        <v>202</v>
      </c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4"/>
    </row>
    <row r="20" spans="1:27" s="9" customFormat="1" ht="19.5" customHeight="1">
      <c r="A20" s="10"/>
      <c r="B20" s="204" t="s">
        <v>25</v>
      </c>
      <c r="C20" s="204"/>
      <c r="D20" s="185"/>
      <c r="E20" s="11"/>
      <c r="F20" s="188" t="s">
        <v>128</v>
      </c>
      <c r="G20" s="188"/>
      <c r="H20" s="188"/>
      <c r="I20" s="12"/>
      <c r="J20" s="189" t="s">
        <v>13</v>
      </c>
      <c r="K20" s="189"/>
      <c r="L20" s="189"/>
      <c r="M20" s="189"/>
      <c r="N20" s="189"/>
      <c r="O20" s="189"/>
      <c r="P20" s="189"/>
      <c r="Q20" s="189"/>
      <c r="R20" s="13"/>
      <c r="S20" s="10"/>
      <c r="T20" s="10"/>
      <c r="U20" s="190"/>
      <c r="V20" s="190"/>
      <c r="W20" s="190"/>
      <c r="X20" s="190"/>
      <c r="Y20" s="14"/>
    </row>
    <row r="21" spans="1:27" s="5" customFormat="1" ht="19.5" customHeight="1">
      <c r="A21" s="4"/>
      <c r="B21" s="185" t="s">
        <v>26</v>
      </c>
      <c r="C21" s="185"/>
      <c r="D21" s="185"/>
      <c r="E21" s="15"/>
      <c r="F21" s="229" t="s">
        <v>52</v>
      </c>
      <c r="G21" s="229"/>
      <c r="H21" s="229"/>
      <c r="I21" s="229"/>
      <c r="J21" s="22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</sheetData>
  <sheetProtection selectLockedCells="1" selectUnlockedCells="1"/>
  <sortState ref="A17:AD18">
    <sortCondition ref="A17:A18"/>
  </sortState>
  <mergeCells count="31">
    <mergeCell ref="A4:Y4"/>
    <mergeCell ref="B20:D20"/>
    <mergeCell ref="F20:H20"/>
    <mergeCell ref="J20:Q20"/>
    <mergeCell ref="U20:X20"/>
    <mergeCell ref="B21:D21"/>
    <mergeCell ref="F21:J21"/>
    <mergeCell ref="X6:X7"/>
    <mergeCell ref="Y6:Y7"/>
    <mergeCell ref="Z6:Z7"/>
    <mergeCell ref="A6:A7"/>
    <mergeCell ref="B6:B7"/>
    <mergeCell ref="D6:D7"/>
    <mergeCell ref="F6:F7"/>
    <mergeCell ref="G6:G7"/>
    <mergeCell ref="I19:AA19"/>
    <mergeCell ref="H6:H7"/>
    <mergeCell ref="A1:AA1"/>
    <mergeCell ref="A2:AA2"/>
    <mergeCell ref="A3:AA3"/>
    <mergeCell ref="A8:AA8"/>
    <mergeCell ref="A5:H5"/>
    <mergeCell ref="W5:AA5"/>
    <mergeCell ref="AA6:AA7"/>
    <mergeCell ref="E6:E7"/>
    <mergeCell ref="C6:C7"/>
    <mergeCell ref="A13:AA13"/>
    <mergeCell ref="A16:AA16"/>
    <mergeCell ref="I6:L6"/>
    <mergeCell ref="N6:Q6"/>
    <mergeCell ref="S6:V6"/>
  </mergeCells>
  <printOptions horizontalCentered="1"/>
  <pageMargins left="0" right="0" top="0" bottom="0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конкур</vt:lpstr>
      <vt:lpstr>пони</vt:lpstr>
      <vt:lpstr>ППД</vt:lpstr>
      <vt:lpstr>ППЮ</vt:lpstr>
      <vt:lpstr>КЮР ДЕ</vt:lpstr>
      <vt:lpstr>конкур!Область_печати</vt:lpstr>
      <vt:lpstr>'КЮР ДЕ'!Область_печати</vt:lpstr>
      <vt:lpstr>пони!Область_печати</vt:lpstr>
      <vt:lpstr>ППД!Область_печати</vt:lpstr>
      <vt:lpstr>ППЮ!Область_печати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2018-12-25T10:18:18Z</cp:lastPrinted>
  <dcterms:created xsi:type="dcterms:W3CDTF">2017-09-28T04:57:59Z</dcterms:created>
  <dcterms:modified xsi:type="dcterms:W3CDTF">2019-01-08T09:45:36Z</dcterms:modified>
</cp:coreProperties>
</file>