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19815" windowHeight="7650" activeTab="4"/>
  </bookViews>
  <sheets>
    <sheet name="БП" sheetId="1" r:id="rId1"/>
    <sheet name="МП" sheetId="2" r:id="rId2"/>
    <sheet name="ППЮ" sheetId="3" r:id="rId3"/>
    <sheet name="ППД" sheetId="4" r:id="rId4"/>
    <sheet name="Техрезы110" sheetId="5" r:id="rId5"/>
  </sheets>
  <definedNames>
    <definedName name="__паспорта_ФКСР_лошади">"#REF!"</definedName>
    <definedName name="Excel_BuiltIn_Print_Area" localSheetId="4">'Техрезы110'!$A$1:$J$44</definedName>
    <definedName name="Test">"#REF!"</definedName>
    <definedName name="БП">"#REF!"</definedName>
    <definedName name="в">"#REF!"</definedName>
    <definedName name="Владелец__________________________лошади">"#REF!"</definedName>
    <definedName name="Звание__разряд">"#REF!"</definedName>
    <definedName name="Ира">"#REF!"</definedName>
    <definedName name="Кличка_лошади__г.р.__пол__масть.__порода">"#REF!"</definedName>
    <definedName name="Команда__регион">"#REF!"</definedName>
    <definedName name="Люб_1">"#REF!"</definedName>
    <definedName name="Мастер_лист">"#REF!"</definedName>
    <definedName name="МП">"#REF!"</definedName>
    <definedName name="_xlnm.Print_Area" localSheetId="0">'БП'!$A$1:$U$17</definedName>
    <definedName name="_xlnm.Print_Area" localSheetId="1">'МП'!$A$1:$U$25</definedName>
    <definedName name="_xlnm.Print_Area" localSheetId="3">'ППД'!$A$1:$U$50</definedName>
    <definedName name="_xlnm.Print_Area" localSheetId="2">'ППЮ'!$A$1:$U$31</definedName>
    <definedName name="_xlnm.Print_Area" localSheetId="4">'Техрезы110'!$A$1:$J$46</definedName>
    <definedName name="омлвдмолдод">"#REF!"</definedName>
    <definedName name="ПП_д">"#REF!"</definedName>
    <definedName name="ПП_юр">"#REF!"</definedName>
    <definedName name="ПП_Юш">"#REF!"</definedName>
    <definedName name="СП__1">"#REF!"</definedName>
    <definedName name="СП__2">"#REF!"</definedName>
    <definedName name="СП2">"#REF!"</definedName>
    <definedName name="Схема">"#REF!"</definedName>
    <definedName name="тарлыодпаопдлродлод">"#REF!"</definedName>
    <definedName name="Фамилия__имя">"#REF!"</definedName>
    <definedName name="фыв">"#REF!"</definedName>
  </definedNames>
  <calcPr calcId="124519"/>
</workbook>
</file>

<file path=xl/sharedStrings.xml><?xml version="1.0" encoding="utf-8"?>
<sst xmlns="http://schemas.openxmlformats.org/spreadsheetml/2006/main" count="720" uniqueCount="360">
  <si>
    <t>Кубок Московского конного завода № 1</t>
  </si>
  <si>
    <t>Выездка</t>
  </si>
  <si>
    <t>Технические результаты</t>
  </si>
  <si>
    <t>Большой приз</t>
  </si>
  <si>
    <t>Судьи:   Е - Титова Н., б/к, ,  С - Корнилов М.В., ВК, Москва, М - Попова О.А., ВК, Московская обл.</t>
  </si>
  <si>
    <t>Московская область, ОАО "Московский конный завод №1"</t>
  </si>
  <si>
    <t>26 мая 2018 г.</t>
  </si>
  <si>
    <t>Место</t>
  </si>
  <si>
    <t>Фамилия, имя</t>
  </si>
  <si>
    <t>Звание разряд</t>
  </si>
  <si>
    <t>№ паспорта</t>
  </si>
  <si>
    <r>
      <t xml:space="preserve">Кличка лошади, </t>
    </r>
    <r>
      <rPr>
        <i/>
        <sz val="9"/>
        <rFont val="Times New Roman"/>
        <family val="1"/>
      </rPr>
      <t xml:space="preserve">г.р. </t>
    </r>
  </si>
  <si>
    <t>Владелец</t>
  </si>
  <si>
    <t>Команда</t>
  </si>
  <si>
    <t>Е</t>
  </si>
  <si>
    <t>С</t>
  </si>
  <si>
    <t>М</t>
  </si>
  <si>
    <t>Кол. ошиб.</t>
  </si>
  <si>
    <t>Всего 
баллов</t>
  </si>
  <si>
    <t>Всего %</t>
  </si>
  <si>
    <t>Баллы</t>
  </si>
  <si>
    <t>%</t>
  </si>
  <si>
    <t>по схеме</t>
  </si>
  <si>
    <t>техн.</t>
  </si>
  <si>
    <r>
      <t xml:space="preserve">ИВАНОВА </t>
    </r>
    <r>
      <rPr>
        <sz val="9"/>
        <rFont val="Times New Roman"/>
        <family val="1"/>
      </rPr>
      <t>Элла</t>
    </r>
  </si>
  <si>
    <t>007175</t>
  </si>
  <si>
    <t>МС</t>
  </si>
  <si>
    <t>ОБОЛЕНСКИЙ</t>
  </si>
  <si>
    <t>ЧВ</t>
  </si>
  <si>
    <r>
      <t xml:space="preserve">ВИННИЦКАЯ </t>
    </r>
    <r>
      <rPr>
        <sz val="9"/>
        <rFont val="Times New Roman"/>
        <family val="1"/>
      </rPr>
      <t>Юлия</t>
    </r>
  </si>
  <si>
    <t>000582</t>
  </si>
  <si>
    <t>012602</t>
  </si>
  <si>
    <r>
      <t>САМБА ПА ТИ-08</t>
    </r>
    <r>
      <rPr>
        <sz val="10"/>
        <rFont val="Times New Roman"/>
        <family val="1"/>
      </rPr>
      <t xml:space="preserve">, мер., т-гнед., ганн., Сандро Хит, </t>
    </r>
  </si>
  <si>
    <t xml:space="preserve">Винницкая Ю. </t>
  </si>
  <si>
    <t>КСК "Пируэт", МО</t>
  </si>
  <si>
    <r>
      <t>КРУПИНА</t>
    </r>
    <r>
      <rPr>
        <sz val="9"/>
        <rFont val="Times New Roman"/>
        <family val="1"/>
      </rPr>
      <t xml:space="preserve"> Ирина</t>
    </r>
  </si>
  <si>
    <t>005974</t>
  </si>
  <si>
    <t>008855</t>
  </si>
  <si>
    <r>
      <t>БУХАРЕСТ-07</t>
    </r>
    <r>
      <rPr>
        <sz val="9"/>
        <color indexed="8"/>
        <rFont val="Times New Roman"/>
        <family val="1"/>
      </rPr>
      <t xml:space="preserve">, мер., гнед., УВП, Бахус. Украина </t>
    </r>
  </si>
  <si>
    <t>Крупина И.</t>
  </si>
  <si>
    <r>
      <t xml:space="preserve">ЗАЯРНАЯ </t>
    </r>
    <r>
      <rPr>
        <sz val="9"/>
        <rFont val="Times New Roman"/>
        <family val="1"/>
      </rPr>
      <t>Галина</t>
    </r>
  </si>
  <si>
    <t>004873</t>
  </si>
  <si>
    <t>003784</t>
  </si>
  <si>
    <r>
      <t>ИЛЛИОПОЛЬ-03</t>
    </r>
    <r>
      <rPr>
        <sz val="10"/>
        <rFont val="Times New Roman"/>
        <family val="1"/>
      </rPr>
      <t>, мер., гнед., РВП, Илдон</t>
    </r>
  </si>
  <si>
    <t xml:space="preserve">Заярная Г. </t>
  </si>
  <si>
    <t>ПАО "Акрон"</t>
  </si>
  <si>
    <t>005795</t>
  </si>
  <si>
    <r>
      <t>ЛАЙКНЕТС-04</t>
    </r>
    <r>
      <rPr>
        <sz val="10"/>
        <rFont val="Times New Roman"/>
        <family val="1"/>
      </rPr>
      <t>, мер., гнед., латв., Леонс, Латвия</t>
    </r>
  </si>
  <si>
    <t xml:space="preserve">Заярная Г </t>
  </si>
  <si>
    <r>
      <t xml:space="preserve">ЛЮБИНИНА </t>
    </r>
    <r>
      <rPr>
        <sz val="9"/>
        <rFont val="Times New Roman"/>
        <family val="1"/>
      </rPr>
      <t>Екатерина, 2001</t>
    </r>
  </si>
  <si>
    <t>КМС</t>
  </si>
  <si>
    <t>009074</t>
  </si>
  <si>
    <r>
      <t>ДОН ДЖОВАННИ-04</t>
    </r>
    <r>
      <rPr>
        <sz val="9"/>
        <color indexed="8"/>
        <rFont val="Times New Roman"/>
        <family val="1"/>
      </rPr>
      <t xml:space="preserve">, жер., вор., ольд., Donnerball  </t>
    </r>
  </si>
  <si>
    <t xml:space="preserve">Любинина А. </t>
  </si>
  <si>
    <r>
      <t xml:space="preserve">ТРОФИМОВА 
</t>
    </r>
    <r>
      <rPr>
        <sz val="9"/>
        <rFont val="Times New Roman"/>
        <family val="1"/>
      </rPr>
      <t>Полина, 1999</t>
    </r>
  </si>
  <si>
    <t>049498</t>
  </si>
  <si>
    <t>001168</t>
  </si>
  <si>
    <r>
      <t>РАУЛЬС-99</t>
    </r>
    <r>
      <rPr>
        <sz val="9"/>
        <color indexed="8"/>
        <rFont val="Times New Roman"/>
        <family val="1"/>
      </rPr>
      <t xml:space="preserve">, мер., рыж., латв., RuFs, Латвия </t>
    </r>
  </si>
  <si>
    <t>ОАО "Акрон", МО</t>
  </si>
  <si>
    <t>Главный судья</t>
  </si>
  <si>
    <t>Корнилов М.В.,ВК, Мосвка</t>
  </si>
  <si>
    <t xml:space="preserve"> </t>
  </si>
  <si>
    <t>Главный секретарь</t>
  </si>
  <si>
    <t>Ковалева М.Г., 1К, Ивановская обл.</t>
  </si>
  <si>
    <t>Малый приз</t>
  </si>
  <si>
    <r>
      <t xml:space="preserve">ШАДРИНА </t>
    </r>
    <r>
      <rPr>
        <sz val="9"/>
        <rFont val="Times New Roman"/>
        <family val="1"/>
      </rPr>
      <t>Наталья</t>
    </r>
  </si>
  <si>
    <t>001576</t>
  </si>
  <si>
    <t>004184</t>
  </si>
  <si>
    <r>
      <t>ЗАНТОС БИ-04</t>
    </r>
    <r>
      <rPr>
        <sz val="9"/>
        <rFont val="Times New Roman"/>
        <family val="1"/>
      </rPr>
      <t>, жер., т-гнед.,  голл., Кантос, Нидерланды</t>
    </r>
  </si>
  <si>
    <t xml:space="preserve">Перетрухин С. </t>
  </si>
  <si>
    <t>СДЮСШОР, г. Ярославль</t>
  </si>
  <si>
    <r>
      <t xml:space="preserve">ДОЛГАЧЕВА </t>
    </r>
    <r>
      <rPr>
        <sz val="9"/>
        <color indexed="8"/>
        <rFont val="Times New Roman"/>
        <family val="1"/>
      </rPr>
      <t>Ольга</t>
    </r>
  </si>
  <si>
    <t>001092</t>
  </si>
  <si>
    <t>000121</t>
  </si>
  <si>
    <r>
      <t>БАЛЬТАЗАР-00</t>
    </r>
    <r>
      <rPr>
        <sz val="9"/>
        <color indexed="8"/>
        <rFont val="Times New Roman"/>
        <family val="1"/>
      </rPr>
      <t xml:space="preserve">, мер., гнед., голшт., Карпачио, Германия </t>
    </r>
  </si>
  <si>
    <t>Варнавская Е.</t>
  </si>
  <si>
    <t>КСК "Молодежный"</t>
  </si>
  <si>
    <r>
      <t xml:space="preserve">ГОРОБЕЦ </t>
    </r>
    <r>
      <rPr>
        <sz val="9"/>
        <rFont val="Times New Roman"/>
        <family val="1"/>
      </rPr>
      <t>Анна</t>
    </r>
  </si>
  <si>
    <t>009391</t>
  </si>
  <si>
    <t>001642</t>
  </si>
  <si>
    <r>
      <t>ВИЗИТ-01</t>
    </r>
    <r>
      <rPr>
        <sz val="9"/>
        <rFont val="Times New Roman"/>
        <family val="1"/>
      </rPr>
      <t>, жер., бул., донск., Дар, к/з им Буденного</t>
    </r>
  </si>
  <si>
    <t xml:space="preserve">Лебедева Л. </t>
  </si>
  <si>
    <r>
      <t>ПОНОМАРЕНКО</t>
    </r>
    <r>
      <rPr>
        <sz val="9"/>
        <rFont val="Times New Roman"/>
        <family val="1"/>
      </rPr>
      <t xml:space="preserve"> Мария</t>
    </r>
  </si>
  <si>
    <t>035496</t>
  </si>
  <si>
    <t>011564</t>
  </si>
  <si>
    <r>
      <t>БЕВЕРЛИ-10</t>
    </r>
    <r>
      <rPr>
        <sz val="9"/>
        <color indexed="8"/>
        <rFont val="Times New Roman"/>
        <family val="1"/>
      </rPr>
      <t>, коб., т-гнед., трак., Восторг 19, Кировский к/з</t>
    </r>
  </si>
  <si>
    <t xml:space="preserve">Детенышева Е. </t>
  </si>
  <si>
    <t>СДЮШОР по ЛВС, МО</t>
  </si>
  <si>
    <r>
      <t>КОРОЛЕВА</t>
    </r>
    <r>
      <rPr>
        <sz val="9"/>
        <rFont val="Times New Roman"/>
        <family val="1"/>
      </rPr>
      <t xml:space="preserve"> Анна</t>
    </r>
  </si>
  <si>
    <t>ВЕСТПОЙНТ</t>
  </si>
  <si>
    <t>КСК Ромашково</t>
  </si>
  <si>
    <t>015522</t>
  </si>
  <si>
    <r>
      <t>ДЕМРА-09</t>
    </r>
    <r>
      <rPr>
        <sz val="9"/>
        <rFont val="Times New Roman"/>
        <family val="1"/>
      </rPr>
      <t xml:space="preserve">, коб., вор., ольд., Лауреано, </t>
    </r>
  </si>
  <si>
    <t>009072</t>
  </si>
  <si>
    <r>
      <t>БЛАГОВЕСТ-04</t>
    </r>
    <r>
      <rPr>
        <sz val="9"/>
        <color indexed="8"/>
        <rFont val="Times New Roman"/>
        <family val="1"/>
      </rPr>
      <t xml:space="preserve">, жер., гнед., голшт., Баддит </t>
    </r>
  </si>
  <si>
    <t xml:space="preserve">Любинина Е. </t>
  </si>
  <si>
    <t>ПОСТЕР</t>
  </si>
  <si>
    <r>
      <t>АННИКОВА</t>
    </r>
    <r>
      <rPr>
        <sz val="9"/>
        <rFont val="Times New Roman"/>
        <family val="1"/>
      </rPr>
      <t xml:space="preserve"> Ольга</t>
    </r>
  </si>
  <si>
    <t>007487</t>
  </si>
  <si>
    <t>009187</t>
  </si>
  <si>
    <r>
      <t>РЕВАНШ-08</t>
    </r>
    <r>
      <rPr>
        <sz val="9"/>
        <rFont val="Times New Roman"/>
        <family val="1"/>
      </rPr>
      <t xml:space="preserve">, мер., вор., ганн., Радомес, </t>
    </r>
  </si>
  <si>
    <t xml:space="preserve">Прохорова А. </t>
  </si>
  <si>
    <r>
      <t xml:space="preserve">РЫБАЛКИНА </t>
    </r>
    <r>
      <rPr>
        <sz val="9"/>
        <rFont val="Times New Roman"/>
        <family val="1"/>
      </rPr>
      <t>Алиса, 2003</t>
    </r>
  </si>
  <si>
    <t>010003</t>
  </si>
  <si>
    <t>014358</t>
  </si>
  <si>
    <r>
      <t>ИДАЛЬГО-09</t>
    </r>
    <r>
      <rPr>
        <sz val="9"/>
        <rFont val="Times New Roman"/>
        <family val="1"/>
      </rPr>
      <t>, мер., сер. латв., без клички (DE 487 000368605), Латвия</t>
    </r>
  </si>
  <si>
    <t xml:space="preserve">Рыбалкина И. </t>
  </si>
  <si>
    <t>КСК Пируэт</t>
  </si>
  <si>
    <r>
      <t xml:space="preserve">НАДЖАРЯН </t>
    </r>
    <r>
      <rPr>
        <sz val="9"/>
        <rFont val="Times New Roman"/>
        <family val="1"/>
      </rPr>
      <t>Роман</t>
    </r>
  </si>
  <si>
    <t>006774</t>
  </si>
  <si>
    <t>008736</t>
  </si>
  <si>
    <r>
      <t>НИАМЕЙ-05</t>
    </r>
    <r>
      <rPr>
        <sz val="9"/>
        <rFont val="Times New Roman"/>
        <family val="1"/>
      </rPr>
      <t xml:space="preserve">, мер., гнед., ганн., Лабиринт, </t>
    </r>
  </si>
  <si>
    <t>1 Оперполк</t>
  </si>
  <si>
    <r>
      <t xml:space="preserve">ЕГОРОВА </t>
    </r>
    <r>
      <rPr>
        <sz val="9"/>
        <rFont val="Times New Roman"/>
        <family val="1"/>
      </rPr>
      <t>Елена</t>
    </r>
  </si>
  <si>
    <t>005481</t>
  </si>
  <si>
    <t>012968</t>
  </si>
  <si>
    <r>
      <t>ХЕЙРИВ-08</t>
    </r>
    <r>
      <rPr>
        <sz val="9"/>
        <rFont val="Times New Roman"/>
        <family val="1"/>
      </rPr>
      <t>, мер., гнед., полукр., Хлад, ОАО "Акрон"</t>
    </r>
  </si>
  <si>
    <t>ОАО "Акрон"</t>
  </si>
  <si>
    <r>
      <t>ПРИДАНЦЕВА</t>
    </r>
    <r>
      <rPr>
        <sz val="9"/>
        <color indexed="8"/>
        <rFont val="Times New Roman"/>
        <family val="1"/>
      </rPr>
      <t xml:space="preserve"> Дарья, 1998</t>
    </r>
  </si>
  <si>
    <t>030698</t>
  </si>
  <si>
    <t>009819</t>
  </si>
  <si>
    <r>
      <t>БОЛИВАР-07</t>
    </r>
    <r>
      <rPr>
        <sz val="9"/>
        <color indexed="8"/>
        <rFont val="Times New Roman"/>
        <family val="1"/>
      </rPr>
      <t xml:space="preserve">, мер., гнед., голшт., Сандрео </t>
    </r>
  </si>
  <si>
    <t>Приданцев С</t>
  </si>
  <si>
    <r>
      <t xml:space="preserve">КОРОЛЕВА </t>
    </r>
    <r>
      <rPr>
        <sz val="9"/>
        <rFont val="Times New Roman"/>
        <family val="1"/>
      </rPr>
      <t>Марина</t>
    </r>
  </si>
  <si>
    <t>017387</t>
  </si>
  <si>
    <t>011907</t>
  </si>
  <si>
    <r>
      <t>МИЛЛЕНИУМ-10</t>
    </r>
    <r>
      <rPr>
        <sz val="9"/>
        <rFont val="Times New Roman"/>
        <family val="1"/>
      </rPr>
      <t xml:space="preserve">, мер., гнед., голл., Мичеллино, </t>
    </r>
  </si>
  <si>
    <t>АКРОН-06</t>
  </si>
  <si>
    <t>Предварительный приз - юноши</t>
  </si>
  <si>
    <t>Судьи:   Е - Корнилов М.В., ВК, Москва ,  С - Попова О.А., ВК, Московская обл., М - Титова Н., б/к, Москва</t>
  </si>
  <si>
    <t>Кол. ош.</t>
  </si>
  <si>
    <t>Общий зачет</t>
  </si>
  <si>
    <r>
      <t>КУЗНЕЦОВА</t>
    </r>
    <r>
      <rPr>
        <sz val="9"/>
        <color indexed="8"/>
        <rFont val="Times New Roman"/>
        <family val="1"/>
      </rPr>
      <t xml:space="preserve"> Мария, 2000</t>
    </r>
  </si>
  <si>
    <t>066900</t>
  </si>
  <si>
    <t>011573</t>
  </si>
  <si>
    <r>
      <t>ВИКИНГ-11</t>
    </r>
    <r>
      <rPr>
        <sz val="9"/>
        <color indexed="8"/>
        <rFont val="Times New Roman"/>
        <family val="1"/>
      </rPr>
      <t>, мер., вор., РВП,  Ва Банк, Старожиловский к/з</t>
    </r>
  </si>
  <si>
    <t xml:space="preserve">Семенова Ю. </t>
  </si>
  <si>
    <t>КФХ Янсон</t>
  </si>
  <si>
    <r>
      <t xml:space="preserve">ЖУКОВА </t>
    </r>
    <r>
      <rPr>
        <sz val="9"/>
        <rFont val="Times New Roman"/>
        <family val="1"/>
      </rPr>
      <t>Анна, 2003</t>
    </r>
  </si>
  <si>
    <t>077703</t>
  </si>
  <si>
    <t>012799</t>
  </si>
  <si>
    <r>
      <t>ХЕЙДОР-08</t>
    </r>
    <r>
      <rPr>
        <sz val="9"/>
        <color indexed="8"/>
        <rFont val="Times New Roman"/>
        <family val="1"/>
      </rPr>
      <t>, мер., гнед., полукр., Хлад, ОАО "Акрон"</t>
    </r>
  </si>
  <si>
    <r>
      <t xml:space="preserve">КУЗНЕЦОВА </t>
    </r>
    <r>
      <rPr>
        <sz val="9"/>
        <color indexed="8"/>
        <rFont val="Times New Roman"/>
        <family val="1"/>
      </rPr>
      <t>Полина, 2002</t>
    </r>
  </si>
  <si>
    <t>1ю</t>
  </si>
  <si>
    <t>САКРАМЕНТО-07</t>
  </si>
  <si>
    <r>
      <t>РОМАНОВА</t>
    </r>
    <r>
      <rPr>
        <sz val="9"/>
        <rFont val="Times New Roman"/>
        <family val="1"/>
      </rPr>
      <t xml:space="preserve"> Анастасия, 2002</t>
    </r>
  </si>
  <si>
    <t>057202</t>
  </si>
  <si>
    <t>007696</t>
  </si>
  <si>
    <r>
      <t>ПЕЛОПОНЕС-06</t>
    </r>
    <r>
      <rPr>
        <sz val="10"/>
        <rFont val="Times New Roman"/>
        <family val="1"/>
      </rPr>
      <t>, мер., гнед., ганн., Пикур, трк, ОАО "Акрон"</t>
    </r>
  </si>
  <si>
    <t xml:space="preserve">ПАО "Акрон" </t>
  </si>
  <si>
    <r>
      <t>ГРИШИНА</t>
    </r>
    <r>
      <rPr>
        <sz val="9"/>
        <rFont val="Times New Roman"/>
        <family val="1"/>
      </rPr>
      <t xml:space="preserve"> Стефания, 2003</t>
    </r>
  </si>
  <si>
    <t>076903</t>
  </si>
  <si>
    <t>№ 00528</t>
  </si>
  <si>
    <r>
      <t>ХЛАД-00</t>
    </r>
    <r>
      <rPr>
        <sz val="9"/>
        <rFont val="Times New Roman"/>
        <family val="1"/>
      </rPr>
      <t>, жер., рыж., ганн., Ходар, ПФ Маланичевых</t>
    </r>
  </si>
  <si>
    <r>
      <t>МИХАЙЛОВА</t>
    </r>
    <r>
      <rPr>
        <sz val="9"/>
        <rFont val="Times New Roman"/>
        <family val="1"/>
      </rPr>
      <t xml:space="preserve"> Дарья, 2001</t>
    </r>
  </si>
  <si>
    <t>051001</t>
  </si>
  <si>
    <t>017134</t>
  </si>
  <si>
    <r>
      <t>ЖЕРАР ВАНТ ГРЮПЬЕ-02</t>
    </r>
    <r>
      <rPr>
        <sz val="9"/>
        <color indexed="8"/>
        <rFont val="Times New Roman"/>
        <family val="1"/>
      </rPr>
      <t xml:space="preserve">, мер., вор., фриз., Наннинг 374, </t>
    </r>
  </si>
  <si>
    <t xml:space="preserve">Ильина В. </t>
  </si>
  <si>
    <r>
      <t xml:space="preserve">КАЛАЕВА </t>
    </r>
    <r>
      <rPr>
        <sz val="9"/>
        <rFont val="Times New Roman"/>
        <family val="1"/>
      </rPr>
      <t>Виктория, 2003</t>
    </r>
  </si>
  <si>
    <t>ВАНКУВЕР</t>
  </si>
  <si>
    <r>
      <t xml:space="preserve">СМИРНОВА </t>
    </r>
    <r>
      <rPr>
        <sz val="9"/>
        <rFont val="Times New Roman"/>
        <family val="1"/>
      </rPr>
      <t>Алина, 2002</t>
    </r>
  </si>
  <si>
    <t>067702</t>
  </si>
  <si>
    <t>б/р</t>
  </si>
  <si>
    <t>ВИНДЗОР-08</t>
  </si>
  <si>
    <r>
      <t>ДИГНО-11</t>
    </r>
    <r>
      <rPr>
        <sz val="9"/>
        <rFont val="Times New Roman"/>
        <family val="1"/>
      </rPr>
      <t>, мер., вор., ганн., Де Ниро, Германия</t>
    </r>
  </si>
  <si>
    <t>Румянцева Е.</t>
  </si>
  <si>
    <r>
      <t xml:space="preserve">ИВАНОВА </t>
    </r>
    <r>
      <rPr>
        <sz val="9"/>
        <rFont val="Times New Roman"/>
        <family val="1"/>
      </rPr>
      <t>Дагмара</t>
    </r>
  </si>
  <si>
    <t>008880</t>
  </si>
  <si>
    <t>САТЧМО-07</t>
  </si>
  <si>
    <t>009086</t>
  </si>
  <si>
    <r>
      <t>КОКО ШАНЕЛЬ-07</t>
    </r>
    <r>
      <rPr>
        <sz val="10"/>
        <rFont val="Times New Roman"/>
        <family val="1"/>
      </rPr>
      <t xml:space="preserve">, коб., гнед., ганн., Concetto, </t>
    </r>
  </si>
  <si>
    <t xml:space="preserve">Маслов С. </t>
  </si>
  <si>
    <t>015545</t>
  </si>
  <si>
    <r>
      <t>РИТМ-11</t>
    </r>
    <r>
      <rPr>
        <sz val="9"/>
        <rFont val="Times New Roman"/>
        <family val="1"/>
      </rPr>
      <t>, мер., гнед.,  полукр., Ритон де Фрибойс, ПАО "Акрон"</t>
    </r>
  </si>
  <si>
    <t>ЭДОР-10</t>
  </si>
  <si>
    <r>
      <t xml:space="preserve">ЛИТВИНЕНКО </t>
    </r>
    <r>
      <rPr>
        <sz val="9"/>
        <color indexed="8"/>
        <rFont val="Times New Roman"/>
        <family val="1"/>
      </rPr>
      <t>Мария, 1997</t>
    </r>
  </si>
  <si>
    <t>038097</t>
  </si>
  <si>
    <t>009542</t>
  </si>
  <si>
    <r>
      <t>КОВЕРМИ-07,</t>
    </r>
    <r>
      <rPr>
        <sz val="9"/>
        <color indexed="8"/>
        <rFont val="Times New Roman"/>
        <family val="1"/>
      </rPr>
      <t xml:space="preserve"> мер., т-гнед., голл.тепл., Tolan  </t>
    </r>
  </si>
  <si>
    <t>Де Валухофф А.</t>
  </si>
  <si>
    <t>ГБОУДОД МО СДЮСШОР по ЛВКС</t>
  </si>
  <si>
    <r>
      <t xml:space="preserve">ЕНДОВИЦКАЯ </t>
    </r>
    <r>
      <rPr>
        <sz val="9"/>
        <rFont val="Times New Roman"/>
        <family val="1"/>
      </rPr>
      <t>Анна</t>
    </r>
  </si>
  <si>
    <t>056398</t>
  </si>
  <si>
    <t>ЛОРД</t>
  </si>
  <si>
    <r>
      <t xml:space="preserve">КОВАЛЕНКО </t>
    </r>
    <r>
      <rPr>
        <sz val="9"/>
        <color indexed="8"/>
        <rFont val="Times New Roman"/>
        <family val="1"/>
      </rPr>
      <t>Юлия</t>
    </r>
  </si>
  <si>
    <t>006779</t>
  </si>
  <si>
    <t>ЧЕЛСИ-12</t>
  </si>
  <si>
    <r>
      <t xml:space="preserve">БАРЦЕВА </t>
    </r>
    <r>
      <rPr>
        <sz val="9"/>
        <rFont val="Times New Roman"/>
        <family val="1"/>
      </rPr>
      <t>Анастасия, 1999</t>
    </r>
  </si>
  <si>
    <t>029899</t>
  </si>
  <si>
    <t>РЕДУТ-11</t>
  </si>
  <si>
    <t>011031</t>
  </si>
  <si>
    <r>
      <t>ТИНКЕР БЕЛЛ-09</t>
    </r>
    <r>
      <rPr>
        <sz val="9"/>
        <color indexed="8"/>
        <rFont val="Times New Roman"/>
        <family val="1"/>
      </rPr>
      <t>, коб., рыж., голшт., Кардинал</t>
    </r>
  </si>
  <si>
    <t xml:space="preserve">Гусаков Н </t>
  </si>
  <si>
    <r>
      <t xml:space="preserve">КОЗЕЛЬСКАЯ </t>
    </r>
    <r>
      <rPr>
        <sz val="9"/>
        <rFont val="Times New Roman"/>
        <family val="1"/>
      </rPr>
      <t>Дарина, 1999</t>
    </r>
  </si>
  <si>
    <t>РЕВЕРС-04</t>
  </si>
  <si>
    <t>Судьи:   Е - Попова О.А., ВК, Московская обл.,  С - Титова Н., б/к, Москва, М - Корнилов М.В., ВК, Москва</t>
  </si>
  <si>
    <t>Предварительный приз - дети</t>
  </si>
  <si>
    <r>
      <t xml:space="preserve">КОСОЛАПОВА </t>
    </r>
    <r>
      <rPr>
        <sz val="9"/>
        <rFont val="Times New Roman"/>
        <family val="1"/>
      </rPr>
      <t>Марина, 2004</t>
    </r>
  </si>
  <si>
    <t>053104</t>
  </si>
  <si>
    <t>ПРОВИНЦИАЛКА</t>
  </si>
  <si>
    <r>
      <t xml:space="preserve">СТЕПАНОВА </t>
    </r>
    <r>
      <rPr>
        <sz val="9"/>
        <rFont val="Times New Roman"/>
        <family val="1"/>
      </rPr>
      <t>Даниэла, 2005</t>
    </r>
  </si>
  <si>
    <r>
      <t xml:space="preserve">ЗАКАРЬЯНОВА </t>
    </r>
    <r>
      <rPr>
        <sz val="9"/>
        <rFont val="Times New Roman"/>
        <family val="1"/>
      </rPr>
      <t>Полина, 2004</t>
    </r>
  </si>
  <si>
    <t>ФАКТОТУМ</t>
  </si>
  <si>
    <r>
      <t xml:space="preserve">СОКОЛОВА </t>
    </r>
    <r>
      <rPr>
        <sz val="9"/>
        <rFont val="Times New Roman"/>
        <family val="1"/>
      </rPr>
      <t>Евдокия, 2006</t>
    </r>
  </si>
  <si>
    <t>КРУЖЕВНИЦА-09</t>
  </si>
  <si>
    <r>
      <t>ПУШКАРЕВА</t>
    </r>
    <r>
      <rPr>
        <sz val="9"/>
        <rFont val="Times New Roman"/>
        <family val="1"/>
      </rPr>
      <t xml:space="preserve"> Анастасия, 2005</t>
    </r>
  </si>
  <si>
    <t>045105</t>
  </si>
  <si>
    <t>003496</t>
  </si>
  <si>
    <r>
      <t>ХЛОПЕР-04</t>
    </r>
    <r>
      <rPr>
        <sz val="9"/>
        <rFont val="Times New Roman"/>
        <family val="1"/>
      </rPr>
      <t>, мер., гнед., трак., Папуас, кар., 1984, трк, Московский к/з</t>
    </r>
  </si>
  <si>
    <r>
      <t>БОЖАНОВА</t>
    </r>
    <r>
      <rPr>
        <sz val="9"/>
        <rFont val="Times New Roman"/>
        <family val="1"/>
      </rPr>
      <t xml:space="preserve"> Ульяна, 2005</t>
    </r>
  </si>
  <si>
    <t>ЛОРЕНА-06</t>
  </si>
  <si>
    <r>
      <t xml:space="preserve">ВАЛЬИКА </t>
    </r>
    <r>
      <rPr>
        <sz val="9"/>
        <rFont val="Times New Roman"/>
        <family val="1"/>
      </rPr>
      <t>Виктория, 2005</t>
    </r>
  </si>
  <si>
    <r>
      <t>МАРЦИПАН-02</t>
    </r>
    <r>
      <rPr>
        <sz val="9"/>
        <rFont val="Times New Roman"/>
        <family val="1"/>
      </rPr>
      <t xml:space="preserve">, мер., гнед., </t>
    </r>
  </si>
  <si>
    <r>
      <t xml:space="preserve">МАРКОСОВА </t>
    </r>
    <r>
      <rPr>
        <sz val="9"/>
        <color indexed="8"/>
        <rFont val="Times New Roman"/>
        <family val="1"/>
      </rPr>
      <t>Анна, 2006</t>
    </r>
  </si>
  <si>
    <t>032606</t>
  </si>
  <si>
    <t>ИМЕРЕТИЯ</t>
  </si>
  <si>
    <r>
      <t>ВОРОБЬЕВА</t>
    </r>
    <r>
      <rPr>
        <sz val="9"/>
        <rFont val="Times New Roman"/>
        <family val="1"/>
      </rPr>
      <t xml:space="preserve"> Екатерина, 2004</t>
    </r>
  </si>
  <si>
    <r>
      <t xml:space="preserve">ЕГОРОВА </t>
    </r>
    <r>
      <rPr>
        <sz val="9"/>
        <rFont val="Times New Roman"/>
        <family val="1"/>
      </rPr>
      <t>Анастасия, 2005</t>
    </r>
  </si>
  <si>
    <t>АЛЬБАТРОС-98</t>
  </si>
  <si>
    <r>
      <t xml:space="preserve">ПОДБЕРЕЗКИНА </t>
    </r>
    <r>
      <rPr>
        <sz val="9"/>
        <rFont val="Times New Roman"/>
        <family val="1"/>
      </rPr>
      <t>Злата, 2007</t>
    </r>
  </si>
  <si>
    <t>ВИНЗДОР-08</t>
  </si>
  <si>
    <r>
      <t xml:space="preserve">СОКОЛОВА </t>
    </r>
    <r>
      <rPr>
        <sz val="9"/>
        <rFont val="Times New Roman"/>
        <family val="1"/>
      </rPr>
      <t>Екатерина, 2005</t>
    </r>
  </si>
  <si>
    <t>039905</t>
  </si>
  <si>
    <t>КРАСА</t>
  </si>
  <si>
    <r>
      <t xml:space="preserve">БОЖАНОВА </t>
    </r>
    <r>
      <rPr>
        <sz val="9"/>
        <rFont val="Times New Roman"/>
        <family val="1"/>
      </rPr>
      <t>Аделина, 2006</t>
    </r>
  </si>
  <si>
    <t>ЭЛЬФ-98</t>
  </si>
  <si>
    <r>
      <t xml:space="preserve">БОХОНОВА </t>
    </r>
    <r>
      <rPr>
        <sz val="9"/>
        <color indexed="8"/>
        <rFont val="Times New Roman"/>
        <family val="1"/>
      </rPr>
      <t>Наталья, 2005</t>
    </r>
  </si>
  <si>
    <t>044105</t>
  </si>
  <si>
    <r>
      <t xml:space="preserve">ЕФРЕМЕНКО </t>
    </r>
    <r>
      <rPr>
        <sz val="9"/>
        <rFont val="Times New Roman"/>
        <family val="1"/>
      </rPr>
      <t>Яна, 2006</t>
    </r>
  </si>
  <si>
    <t>018306</t>
  </si>
  <si>
    <r>
      <t>ПЕЛОПОНЕС-06</t>
    </r>
    <r>
      <rPr>
        <sz val="9"/>
        <rFont val="Times New Roman"/>
        <family val="1"/>
      </rPr>
      <t>, мер., гнед., ганн., Пикур, трк, ОАО "Акрон"</t>
    </r>
  </si>
  <si>
    <r>
      <t xml:space="preserve">НОВАКОВА </t>
    </r>
    <r>
      <rPr>
        <sz val="9"/>
        <rFont val="Times New Roman"/>
        <family val="1"/>
      </rPr>
      <t>Дарья, 2004</t>
    </r>
  </si>
  <si>
    <t>025804</t>
  </si>
  <si>
    <r>
      <t>ОПИСЬ-12</t>
    </r>
    <r>
      <rPr>
        <sz val="9"/>
        <rFont val="Times New Roman"/>
        <family val="1"/>
      </rPr>
      <t>, коб., сер., трак., Питсбург</t>
    </r>
  </si>
  <si>
    <r>
      <t>МАНСУРОВА</t>
    </r>
    <r>
      <rPr>
        <sz val="9"/>
        <rFont val="Times New Roman"/>
        <family val="1"/>
      </rPr>
      <t xml:space="preserve"> Камилла, 2004</t>
    </r>
  </si>
  <si>
    <t>ИДАЛЬГО-05</t>
  </si>
  <si>
    <r>
      <t>СМИРНОВА</t>
    </r>
    <r>
      <rPr>
        <sz val="9"/>
        <rFont val="Times New Roman"/>
        <family val="1"/>
      </rPr>
      <t xml:space="preserve"> Дарья, 2004</t>
    </r>
  </si>
  <si>
    <r>
      <t>КОМЕТА-08</t>
    </r>
    <r>
      <rPr>
        <sz val="9"/>
        <rFont val="Times New Roman"/>
        <family val="1"/>
      </rPr>
      <t xml:space="preserve">, коб., рыж., рус.рыс., </t>
    </r>
  </si>
  <si>
    <r>
      <t xml:space="preserve">РЯБЫКИНА </t>
    </r>
    <r>
      <rPr>
        <sz val="9"/>
        <rFont val="Times New Roman"/>
        <family val="1"/>
      </rPr>
      <t>Василиса, 2004</t>
    </r>
  </si>
  <si>
    <t>РУМБ-98</t>
  </si>
  <si>
    <r>
      <t xml:space="preserve">КОРОЛЕВА </t>
    </r>
    <r>
      <rPr>
        <sz val="9"/>
        <rFont val="Times New Roman"/>
        <family val="1"/>
      </rPr>
      <t>Варвара, 2004</t>
    </r>
  </si>
  <si>
    <t>058604</t>
  </si>
  <si>
    <r>
      <t xml:space="preserve">КОРШЕНКОВА </t>
    </r>
    <r>
      <rPr>
        <sz val="9"/>
        <rFont val="Times New Roman"/>
        <family val="1"/>
      </rPr>
      <t>Елизавета, 2004</t>
    </r>
  </si>
  <si>
    <t>2ю</t>
  </si>
  <si>
    <t>ВЕЛЬПУР-10</t>
  </si>
  <si>
    <r>
      <t>ТОМАН</t>
    </r>
    <r>
      <rPr>
        <sz val="9"/>
        <rFont val="Times New Roman"/>
        <family val="1"/>
      </rPr>
      <t xml:space="preserve"> Беата, 2005</t>
    </r>
  </si>
  <si>
    <t>025805</t>
  </si>
  <si>
    <t>ХИТРЫЙ ПАРЕНЬ-12</t>
  </si>
  <si>
    <r>
      <t xml:space="preserve">УЖЕГОВА </t>
    </r>
    <r>
      <rPr>
        <sz val="9"/>
        <rFont val="Times New Roman"/>
        <family val="1"/>
      </rPr>
      <t>Александра, 2004</t>
    </r>
  </si>
  <si>
    <t>058704</t>
  </si>
  <si>
    <t>РАВЕОЛЬ</t>
  </si>
  <si>
    <t>Зачет для любителей</t>
  </si>
  <si>
    <t>вк</t>
  </si>
  <si>
    <t xml:space="preserve">ПИТВЕР </t>
  </si>
  <si>
    <t>ЭМИР-10</t>
  </si>
  <si>
    <r>
      <t>СОКОЛОВА</t>
    </r>
    <r>
      <rPr>
        <sz val="9"/>
        <color indexed="8"/>
        <rFont val="Times New Roman"/>
        <family val="1"/>
      </rPr>
      <t xml:space="preserve"> Анна-Мария</t>
    </r>
  </si>
  <si>
    <t>015192</t>
  </si>
  <si>
    <t>013552</t>
  </si>
  <si>
    <r>
      <t>БИГЕТА-08</t>
    </r>
    <r>
      <rPr>
        <sz val="9"/>
        <color indexed="8"/>
        <rFont val="Times New Roman"/>
        <family val="1"/>
      </rPr>
      <t xml:space="preserve">, коб., т-гнед., ганн., Бисмарк, к/з "Веедерн" </t>
    </r>
  </si>
  <si>
    <t xml:space="preserve">Фролова А. </t>
  </si>
  <si>
    <r>
      <t xml:space="preserve">ЗБОЕВСКАЯ 
</t>
    </r>
    <r>
      <rPr>
        <sz val="9"/>
        <rFont val="Times New Roman"/>
        <family val="1"/>
      </rPr>
      <t>Дарья, 2001</t>
    </r>
  </si>
  <si>
    <t>004501</t>
  </si>
  <si>
    <r>
      <t>ГЕПАРД-12</t>
    </r>
    <r>
      <rPr>
        <sz val="9"/>
        <rFont val="Times New Roman"/>
        <family val="1"/>
      </rPr>
      <t xml:space="preserve">, мер., гнед., трак., </t>
    </r>
  </si>
  <si>
    <r>
      <t>ИНКОГНИТО-09</t>
    </r>
    <r>
      <rPr>
        <sz val="9"/>
        <rFont val="Times New Roman"/>
        <family val="1"/>
      </rPr>
      <t xml:space="preserve">, жер., сер., орл.рыс., </t>
    </r>
  </si>
  <si>
    <r>
      <t xml:space="preserve">ЛУКАШОВА </t>
    </r>
    <r>
      <rPr>
        <sz val="9"/>
        <rFont val="Times New Roman"/>
        <family val="1"/>
      </rPr>
      <t>Ольга, 2003</t>
    </r>
  </si>
  <si>
    <r>
      <t xml:space="preserve">АЛЕКСЕЕВА </t>
    </r>
    <r>
      <rPr>
        <sz val="9"/>
        <rFont val="Times New Roman"/>
        <family val="1"/>
      </rPr>
      <t>Диана, 2003</t>
    </r>
  </si>
  <si>
    <r>
      <t>КАПИТОНОВА</t>
    </r>
    <r>
      <rPr>
        <sz val="9"/>
        <rFont val="Times New Roman"/>
        <family val="1"/>
      </rPr>
      <t xml:space="preserve"> Маргарита, 2001</t>
    </r>
  </si>
  <si>
    <t>ХОХОТУН</t>
  </si>
  <si>
    <t>ФАРС-12</t>
  </si>
  <si>
    <r>
      <t xml:space="preserve">ИЗЮМСКАЯ </t>
    </r>
    <r>
      <rPr>
        <sz val="9"/>
        <rFont val="Times New Roman"/>
        <family val="1"/>
      </rPr>
      <t>Татьяна</t>
    </r>
  </si>
  <si>
    <t>ОПТИМИСТКА</t>
  </si>
  <si>
    <r>
      <t xml:space="preserve">ЩЕМЕЛИНА  </t>
    </r>
    <r>
      <rPr>
        <sz val="9"/>
        <rFont val="Times New Roman"/>
        <family val="1"/>
      </rPr>
      <t>Виктория, 2002</t>
    </r>
  </si>
  <si>
    <t>Обязательная езда № 2 - для всадников 9-11 лет на пони</t>
  </si>
  <si>
    <r>
      <t xml:space="preserve">СМИРНОВА </t>
    </r>
    <r>
      <rPr>
        <sz val="9"/>
        <rFont val="Times New Roman"/>
        <family val="1"/>
      </rPr>
      <t>Дария, 2009</t>
    </r>
  </si>
  <si>
    <t>ГРИМ-07</t>
  </si>
  <si>
    <r>
      <t xml:space="preserve">ЗАКУРДАЕВА </t>
    </r>
    <r>
      <rPr>
        <sz val="9"/>
        <rFont val="Times New Roman"/>
        <family val="1"/>
      </rPr>
      <t>Анастасия, 2007</t>
    </r>
  </si>
  <si>
    <t>ПУФ-05</t>
  </si>
  <si>
    <r>
      <t xml:space="preserve">СЕРЕГИНА </t>
    </r>
    <r>
      <rPr>
        <sz val="9"/>
        <rFont val="Times New Roman"/>
        <family val="1"/>
      </rPr>
      <t>Анастасия, 2008</t>
    </r>
  </si>
  <si>
    <t>ТОММИ-08</t>
  </si>
  <si>
    <r>
      <t xml:space="preserve">ВИНОГРАДОВА </t>
    </r>
    <r>
      <rPr>
        <sz val="9"/>
        <rFont val="Times New Roman"/>
        <family val="1"/>
      </rPr>
      <t>Милана, 2007</t>
    </r>
  </si>
  <si>
    <t>ВЕРОНИКА</t>
  </si>
  <si>
    <t xml:space="preserve"> Елизаветина М.Ю., 1К,  Московская обл.</t>
  </si>
  <si>
    <t xml:space="preserve">Преодоление препятствий </t>
  </si>
  <si>
    <t>Московская обл., ОАО "Акрон"</t>
  </si>
  <si>
    <t>27 мая 2018 г.</t>
  </si>
  <si>
    <t>№ пп</t>
  </si>
  <si>
    <r>
      <t>Фамилия</t>
    </r>
    <r>
      <rPr>
        <i/>
        <sz val="10"/>
        <rFont val="Times New Roman"/>
        <family val="1"/>
      </rPr>
      <t>, имя всадника</t>
    </r>
  </si>
  <si>
    <t>Звание, разряд</t>
  </si>
  <si>
    <r>
      <t xml:space="preserve">Кличка лошади, </t>
    </r>
    <r>
      <rPr>
        <i/>
        <sz val="10"/>
        <rFont val="Times New Roman"/>
        <family val="1"/>
      </rPr>
      <t xml:space="preserve">г.р.,  </t>
    </r>
  </si>
  <si>
    <t>Результат</t>
  </si>
  <si>
    <t>Маршрут</t>
  </si>
  <si>
    <t>Перепрыжка</t>
  </si>
  <si>
    <t>Ш. О.</t>
  </si>
  <si>
    <t>Время</t>
  </si>
  <si>
    <t>Маршрут № 2 - 120 см, Ст. 238.2.2, 245.3</t>
  </si>
  <si>
    <r>
      <t xml:space="preserve">ЛЯПИН </t>
    </r>
    <r>
      <rPr>
        <sz val="9"/>
        <rFont val="Times New Roman"/>
        <family val="1"/>
      </rPr>
      <t xml:space="preserve">Юрий </t>
    </r>
  </si>
  <si>
    <r>
      <t>ВАГНЕР-10</t>
    </r>
    <r>
      <rPr>
        <sz val="9"/>
        <rFont val="Times New Roman"/>
        <family val="1"/>
      </rPr>
      <t xml:space="preserve">, жер., сер., ганн., </t>
    </r>
  </si>
  <si>
    <r>
      <t xml:space="preserve">ДЕМЧЕНКО </t>
    </r>
    <r>
      <rPr>
        <sz val="9"/>
        <rFont val="Times New Roman"/>
        <family val="1"/>
      </rPr>
      <t>Лариса</t>
    </r>
  </si>
  <si>
    <r>
      <t>КАЛИФ-07,</t>
    </r>
    <r>
      <rPr>
        <sz val="9"/>
        <color indexed="8"/>
        <rFont val="Times New Roman"/>
        <family val="1"/>
      </rPr>
      <t xml:space="preserve"> мер., гнед., ганн., Каратоно Зет, Германия </t>
    </r>
  </si>
  <si>
    <t>Янсон Т.</t>
  </si>
  <si>
    <t>КФХ "Янсон"</t>
  </si>
  <si>
    <r>
      <t xml:space="preserve">ШИШКОВ
</t>
    </r>
    <r>
      <rPr>
        <sz val="9"/>
        <rFont val="Times New Roman"/>
        <family val="1"/>
      </rPr>
      <t>Анатолий</t>
    </r>
  </si>
  <si>
    <r>
      <t xml:space="preserve">НАПАР-05, </t>
    </r>
    <r>
      <rPr>
        <sz val="9"/>
        <rFont val="Times New Roman"/>
        <family val="1"/>
      </rPr>
      <t>жер., гнед., великопол. трак., Гамлет, Польша</t>
    </r>
  </si>
  <si>
    <t>Краснополянская-Ледова Е.</t>
  </si>
  <si>
    <r>
      <t>ЗАХАРОВА</t>
    </r>
    <r>
      <rPr>
        <sz val="9"/>
        <rFont val="Times New Roman"/>
        <family val="1"/>
      </rPr>
      <t xml:space="preserve"> Яна</t>
    </r>
  </si>
  <si>
    <t>РИДЕЛЬ-10</t>
  </si>
  <si>
    <r>
      <t>ЖУКОВА</t>
    </r>
    <r>
      <rPr>
        <sz val="9"/>
        <rFont val="Times New Roman"/>
        <family val="1"/>
      </rPr>
      <t xml:space="preserve"> Софья, 1999</t>
    </r>
  </si>
  <si>
    <t>ЭЛЬВАРО-09</t>
  </si>
  <si>
    <r>
      <t xml:space="preserve">РАННАМЕЭС 
</t>
    </r>
    <r>
      <rPr>
        <sz val="9"/>
        <rFont val="Times New Roman"/>
        <family val="1"/>
      </rPr>
      <t>Кристина</t>
    </r>
  </si>
  <si>
    <r>
      <t>РАВЕНА-09</t>
    </r>
    <r>
      <rPr>
        <sz val="9"/>
        <rFont val="Times New Roman"/>
        <family val="1"/>
      </rPr>
      <t>, коб., вор., ганн., Реверс, ОАО "Акрон"</t>
    </r>
  </si>
  <si>
    <t>Скляренко Т.</t>
  </si>
  <si>
    <r>
      <t xml:space="preserve">ЛОМОНОСОВ 
</t>
    </r>
    <r>
      <rPr>
        <sz val="9"/>
        <rFont val="Times New Roman"/>
        <family val="1"/>
      </rPr>
      <t>Георгий, 1997</t>
    </r>
  </si>
  <si>
    <t>КАЛИФОРНИЯ</t>
  </si>
  <si>
    <r>
      <t xml:space="preserve">ВАЛТЕРС 
</t>
    </r>
    <r>
      <rPr>
        <sz val="9"/>
        <rFont val="Times New Roman"/>
        <family val="1"/>
      </rPr>
      <t>Оскар</t>
    </r>
  </si>
  <si>
    <r>
      <t>ВАРАН-02</t>
    </r>
    <r>
      <rPr>
        <sz val="9"/>
        <rFont val="Times New Roman"/>
        <family val="1"/>
      </rPr>
      <t>, жер., вор., латв., Ramses, Латвия</t>
    </r>
  </si>
  <si>
    <t>снят</t>
  </si>
  <si>
    <t>Маршрут № 3 - 110 см, Ст. 9.8.2.2, 13.3</t>
  </si>
  <si>
    <t xml:space="preserve">Зачет для спортсменов-любителей  </t>
  </si>
  <si>
    <r>
      <t xml:space="preserve">НУРЯЕВА </t>
    </r>
    <r>
      <rPr>
        <sz val="9"/>
        <color indexed="8"/>
        <rFont val="Times New Roman"/>
        <family val="1"/>
      </rPr>
      <t>Анастасия</t>
    </r>
  </si>
  <si>
    <t>ГИНСТЕР-01</t>
  </si>
  <si>
    <r>
      <t>МОИСЕЕНКО</t>
    </r>
    <r>
      <rPr>
        <sz val="9"/>
        <color indexed="8"/>
        <rFont val="Times New Roman"/>
        <family val="1"/>
      </rPr>
      <t xml:space="preserve"> Инга</t>
    </r>
  </si>
  <si>
    <r>
      <t>ДИОР-04</t>
    </r>
    <r>
      <rPr>
        <sz val="9"/>
        <color indexed="8"/>
        <rFont val="Times New Roman"/>
        <family val="1"/>
      </rPr>
      <t>, мер., гнед., ганн.,</t>
    </r>
  </si>
  <si>
    <r>
      <t>ТОКАРЕВА</t>
    </r>
    <r>
      <rPr>
        <sz val="9"/>
        <color indexed="8"/>
        <rFont val="Times New Roman"/>
        <family val="1"/>
      </rPr>
      <t xml:space="preserve"> Екатерина, 1996</t>
    </r>
  </si>
  <si>
    <t>НИКА-08</t>
  </si>
  <si>
    <t>ПЕРЛА</t>
  </si>
  <si>
    <t>ВЛТАВА</t>
  </si>
  <si>
    <r>
      <t xml:space="preserve">ШОНАЗАРОВ </t>
    </r>
    <r>
      <rPr>
        <sz val="9"/>
        <rFont val="Times New Roman"/>
        <family val="1"/>
      </rPr>
      <t>Исмонджон</t>
    </r>
  </si>
  <si>
    <r>
      <t>ОПЦИЯ-11</t>
    </r>
    <r>
      <rPr>
        <sz val="9"/>
        <rFont val="Times New Roman"/>
        <family val="1"/>
      </rPr>
      <t>, коб., вор., трак., Прикуп, МКЗ № 1</t>
    </r>
  </si>
  <si>
    <t>МКЗ № 1</t>
  </si>
  <si>
    <t>ОЛИМПИК-13</t>
  </si>
  <si>
    <r>
      <t xml:space="preserve">ШИШКОВ
</t>
    </r>
    <r>
      <rPr>
        <sz val="10"/>
        <rFont val="Times New Roman"/>
        <family val="1"/>
      </rPr>
      <t>Анатолий</t>
    </r>
  </si>
  <si>
    <t>ОПИУМ-13</t>
  </si>
  <si>
    <r>
      <t xml:space="preserve">БЕЛОЗЕРОВ </t>
    </r>
    <r>
      <rPr>
        <sz val="9"/>
        <rFont val="Times New Roman"/>
        <family val="1"/>
      </rPr>
      <t>Андрей</t>
    </r>
  </si>
  <si>
    <t>РОК-Н-РОЛЛ-05</t>
  </si>
  <si>
    <t>КСК Алин Мак"</t>
  </si>
  <si>
    <t>ДОПИНГ-13</t>
  </si>
  <si>
    <r>
      <t xml:space="preserve">МОТУЗ </t>
    </r>
    <r>
      <rPr>
        <sz val="9"/>
        <color indexed="8"/>
        <rFont val="Times New Roman"/>
        <family val="1"/>
      </rPr>
      <t>Максим</t>
    </r>
  </si>
  <si>
    <t>ВЕЛЬБОТ-13</t>
  </si>
  <si>
    <t>КСК Шарапово</t>
  </si>
  <si>
    <t>Маршрут № 4 - 80 см, Ст. 9.8.2.1</t>
  </si>
  <si>
    <r>
      <t>СОКОЛОВА</t>
    </r>
    <r>
      <rPr>
        <sz val="9"/>
        <color indexed="8"/>
        <rFont val="Times New Roman"/>
        <family val="1"/>
      </rPr>
      <t xml:space="preserve"> Екатерина</t>
    </r>
  </si>
  <si>
    <r>
      <t>ГАДЕС-07</t>
    </r>
    <r>
      <rPr>
        <sz val="9"/>
        <rFont val="Times New Roman"/>
        <family val="1"/>
      </rPr>
      <t>, мер., сер., ганн., Гороскоп, ОАО "Акрон"</t>
    </r>
  </si>
  <si>
    <t>ДЮСШ Горки 10</t>
  </si>
  <si>
    <r>
      <t xml:space="preserve">КУЗЯКИН </t>
    </r>
    <r>
      <rPr>
        <sz val="9"/>
        <rFont val="Times New Roman"/>
        <family val="1"/>
      </rPr>
      <t>Дени</t>
    </r>
    <r>
      <rPr>
        <b/>
        <sz val="9"/>
        <rFont val="Times New Roman"/>
        <family val="1"/>
      </rPr>
      <t>с</t>
    </r>
  </si>
  <si>
    <t>ПЕРЕПИСЬ-12</t>
  </si>
  <si>
    <r>
      <t xml:space="preserve">РАННАМЕЭС 
</t>
    </r>
    <r>
      <rPr>
        <sz val="10"/>
        <rFont val="Times New Roman"/>
        <family val="1"/>
      </rPr>
      <t>Кристина</t>
    </r>
  </si>
  <si>
    <t>ВАРД-11</t>
  </si>
  <si>
    <r>
      <t>КАРПОВ</t>
    </r>
    <r>
      <rPr>
        <sz val="9"/>
        <rFont val="Times New Roman"/>
        <family val="1"/>
      </rPr>
      <t xml:space="preserve"> Леонид, 2002</t>
    </r>
  </si>
  <si>
    <t>БОРТНИК</t>
  </si>
  <si>
    <r>
      <t>БЕЛОЗЕРОВ</t>
    </r>
    <r>
      <rPr>
        <sz val="9"/>
        <rFont val="Times New Roman"/>
        <family val="1"/>
      </rPr>
      <t xml:space="preserve"> Андрей</t>
    </r>
  </si>
  <si>
    <r>
      <t>ЛАФАНТЕН-13</t>
    </r>
    <r>
      <rPr>
        <sz val="9"/>
        <rFont val="Times New Roman"/>
        <family val="1"/>
      </rPr>
      <t>, мер., гнед., голл., Лазурит, КФХ "Карцево"</t>
    </r>
  </si>
  <si>
    <r>
      <t>ХМЕЛЬНОЙ ПИР-13</t>
    </r>
    <r>
      <rPr>
        <sz val="9"/>
        <rFont val="Times New Roman"/>
        <family val="1"/>
      </rPr>
      <t>, жер., рыж., трак., Питсбург, МКЗ № 1</t>
    </r>
  </si>
  <si>
    <r>
      <t xml:space="preserve">СОРОКИН </t>
    </r>
    <r>
      <rPr>
        <sz val="9"/>
        <color indexed="8"/>
        <rFont val="Times New Roman"/>
        <family val="1"/>
      </rPr>
      <t>Василий</t>
    </r>
  </si>
  <si>
    <t>ВАРАН</t>
  </si>
  <si>
    <r>
      <t xml:space="preserve">ШВАЛЮК </t>
    </r>
    <r>
      <rPr>
        <sz val="9"/>
        <rFont val="Times New Roman"/>
        <family val="1"/>
      </rPr>
      <t>Валерий</t>
    </r>
  </si>
  <si>
    <r>
      <t>ГАДЕС-07,</t>
    </r>
    <r>
      <rPr>
        <sz val="9"/>
        <rFont val="Times New Roman"/>
        <family val="1"/>
      </rPr>
      <t xml:space="preserve"> мер., сер., ганн., Гороскоп, ОАО "Акрон"</t>
    </r>
  </si>
  <si>
    <r>
      <t>БРИЗ-02</t>
    </r>
    <r>
      <rPr>
        <sz val="9"/>
        <rFont val="Times New Roman"/>
        <family val="1"/>
      </rPr>
      <t>, жер., бул.,  ахалт., Горностай, к/з "Велес"</t>
    </r>
  </si>
  <si>
    <r>
      <t xml:space="preserve">БОХОНОВА </t>
    </r>
    <r>
      <rPr>
        <sz val="9"/>
        <color indexed="8"/>
        <rFont val="Times New Roman"/>
        <family val="1"/>
      </rPr>
      <t>Наталия, 2005</t>
    </r>
  </si>
  <si>
    <t>Мироненко Ю.А., ВК, Московская обл.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</si>
</sst>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36"/>
      <name val="Monotype Corsiva"/>
      <family val="4"/>
    </font>
    <font>
      <b/>
      <i/>
      <sz val="24"/>
      <name val="Monotype Corsiva"/>
      <family val="4"/>
    </font>
    <font>
      <i/>
      <sz val="14"/>
      <name val="Georgia"/>
      <family val="1"/>
    </font>
    <font>
      <sz val="14"/>
      <name val="Times New Roman"/>
      <family val="1"/>
    </font>
    <font>
      <i/>
      <sz val="20"/>
      <name val="Monotype Corsiva"/>
      <family val="4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26"/>
      <name val="Monotype Corsiva"/>
      <family val="4"/>
    </font>
    <font>
      <sz val="26"/>
      <name val="Arial"/>
      <family val="2"/>
    </font>
    <font>
      <sz val="26"/>
      <name val="Arial Cyr"/>
      <family val="2"/>
    </font>
    <font>
      <i/>
      <sz val="12"/>
      <name val="Georgia"/>
      <family val="1"/>
    </font>
    <font>
      <b/>
      <i/>
      <sz val="16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</cellStyleXfs>
  <cellXfs count="251">
    <xf numFmtId="0" fontId="0" fillId="0" borderId="0" xfId="0"/>
    <xf numFmtId="0" fontId="2" fillId="0" borderId="0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1" fillId="0" borderId="0" xfId="20">
      <alignment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/>
      <protection/>
    </xf>
    <xf numFmtId="0" fontId="1" fillId="0" borderId="0" xfId="20" applyFont="1">
      <alignment/>
      <protection/>
    </xf>
    <xf numFmtId="0" fontId="8" fillId="0" borderId="0" xfId="20" applyFont="1" applyBorder="1" applyAlignment="1">
      <alignment/>
      <protection/>
    </xf>
    <xf numFmtId="0" fontId="8" fillId="0" borderId="0" xfId="20" applyFont="1" applyBorder="1" applyAlignment="1">
      <alignment horizontal="left"/>
      <protection/>
    </xf>
    <xf numFmtId="0" fontId="8" fillId="0" borderId="0" xfId="20" applyFont="1" applyAlignment="1">
      <alignment wrapText="1"/>
      <protection/>
    </xf>
    <xf numFmtId="0" fontId="8" fillId="0" borderId="0" xfId="20" applyFont="1">
      <alignment/>
      <protection/>
    </xf>
    <xf numFmtId="0" fontId="8" fillId="0" borderId="0" xfId="20" applyFont="1" applyBorder="1" applyAlignment="1">
      <alignment horizontal="center"/>
      <protection/>
    </xf>
    <xf numFmtId="0" fontId="9" fillId="0" borderId="1" xfId="20" applyFont="1" applyBorder="1" applyAlignment="1">
      <alignment horizontal="center" vertical="center" textRotation="90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textRotation="90" wrapText="1"/>
      <protection/>
    </xf>
    <xf numFmtId="0" fontId="10" fillId="0" borderId="2" xfId="20" applyFont="1" applyBorder="1" applyAlignment="1">
      <alignment horizontal="center" vertical="center" textRotation="90" wrapText="1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3" fillId="0" borderId="2" xfId="22" applyFont="1" applyFill="1" applyBorder="1" applyAlignment="1">
      <alignment horizontal="center" vertical="center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14" fillId="0" borderId="2" xfId="23" applyFont="1" applyFill="1" applyBorder="1" applyAlignment="1">
      <alignment horizontal="center" vertical="center" wrapText="1"/>
      <protection/>
    </xf>
    <xf numFmtId="1" fontId="9" fillId="0" borderId="2" xfId="20" applyNumberFormat="1" applyFont="1" applyFill="1" applyBorder="1" applyAlignment="1">
      <alignment horizontal="center" vertical="center" textRotation="90" wrapText="1"/>
      <protection/>
    </xf>
    <xf numFmtId="2" fontId="9" fillId="0" borderId="2" xfId="20" applyNumberFormat="1" applyFont="1" applyFill="1" applyBorder="1" applyAlignment="1">
      <alignment horizontal="center" vertical="center" textRotation="90" wrapText="1"/>
      <protection/>
    </xf>
    <xf numFmtId="0" fontId="15" fillId="0" borderId="0" xfId="20" applyFont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 textRotation="90" wrapText="1"/>
      <protection/>
    </xf>
    <xf numFmtId="2" fontId="15" fillId="0" borderId="2" xfId="22" applyNumberFormat="1" applyFont="1" applyFill="1" applyBorder="1" applyAlignment="1">
      <alignment horizontal="center" vertical="center" textRotation="90" wrapText="1"/>
      <protection/>
    </xf>
    <xf numFmtId="2" fontId="15" fillId="0" borderId="2" xfId="22" applyNumberFormat="1" applyFont="1" applyFill="1" applyBorder="1" applyAlignment="1">
      <alignment horizontal="center" vertical="center" wrapText="1"/>
      <protection/>
    </xf>
    <xf numFmtId="0" fontId="14" fillId="0" borderId="2" xfId="23" applyFont="1" applyFill="1" applyBorder="1" applyAlignment="1">
      <alignment vertical="center" textRotation="90" wrapText="1"/>
      <protection/>
    </xf>
    <xf numFmtId="0" fontId="14" fillId="0" borderId="2" xfId="23" applyFont="1" applyFill="1" applyBorder="1" applyAlignment="1">
      <alignment horizontal="center" vertical="center" textRotation="90" wrapText="1"/>
      <protection/>
    </xf>
    <xf numFmtId="0" fontId="16" fillId="0" borderId="1" xfId="20" applyFont="1" applyBorder="1" applyAlignment="1">
      <alignment horizontal="center" vertical="center"/>
      <protection/>
    </xf>
    <xf numFmtId="0" fontId="14" fillId="0" borderId="2" xfId="24" applyFont="1" applyBorder="1" applyAlignment="1">
      <alignment horizontal="left" vertical="center" wrapText="1"/>
      <protection/>
    </xf>
    <xf numFmtId="49" fontId="11" fillId="0" borderId="2" xfId="24" applyNumberFormat="1" applyFont="1" applyBorder="1" applyAlignment="1">
      <alignment horizontal="center" vertical="center" wrapText="1"/>
      <protection/>
    </xf>
    <xf numFmtId="0" fontId="18" fillId="0" borderId="2" xfId="24" applyFont="1" applyBorder="1" applyAlignment="1">
      <alignment horizontal="center" vertical="center" wrapText="1"/>
      <protection/>
    </xf>
    <xf numFmtId="0" fontId="14" fillId="0" borderId="2" xfId="24" applyFont="1" applyBorder="1" applyAlignment="1">
      <alignment vertical="center" wrapText="1"/>
      <protection/>
    </xf>
    <xf numFmtId="164" fontId="13" fillId="0" borderId="2" xfId="22" applyNumberFormat="1" applyFont="1" applyFill="1" applyBorder="1" applyAlignment="1">
      <alignment horizontal="center" vertical="center" wrapText="1"/>
      <protection/>
    </xf>
    <xf numFmtId="165" fontId="13" fillId="0" borderId="2" xfId="25" applyNumberFormat="1" applyFont="1" applyFill="1" applyBorder="1" applyAlignment="1">
      <alignment horizontal="center" vertical="center" wrapText="1"/>
      <protection/>
    </xf>
    <xf numFmtId="1" fontId="19" fillId="0" borderId="2" xfId="24" applyNumberFormat="1" applyFont="1" applyFill="1" applyBorder="1" applyAlignment="1">
      <alignment horizontal="center" vertical="center"/>
      <protection/>
    </xf>
    <xf numFmtId="164" fontId="13" fillId="0" borderId="2" xfId="25" applyNumberFormat="1" applyFont="1" applyFill="1" applyBorder="1" applyAlignment="1">
      <alignment horizontal="center" vertical="center" wrapText="1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164" fontId="9" fillId="0" borderId="2" xfId="25" applyNumberFormat="1" applyFont="1" applyFill="1" applyBorder="1" applyAlignment="1">
      <alignment horizontal="center" vertical="center" wrapText="1"/>
      <protection/>
    </xf>
    <xf numFmtId="0" fontId="15" fillId="0" borderId="0" xfId="20" applyFont="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14" fillId="0" borderId="2" xfId="24" applyFont="1" applyFill="1" applyBorder="1" applyAlignment="1">
      <alignment horizontal="left" vertical="center" wrapText="1"/>
      <protection/>
    </xf>
    <xf numFmtId="49" fontId="11" fillId="0" borderId="2" xfId="24" applyNumberFormat="1" applyFont="1" applyFill="1" applyBorder="1" applyAlignment="1">
      <alignment horizontal="center" vertical="center" wrapText="1"/>
      <protection/>
    </xf>
    <xf numFmtId="0" fontId="18" fillId="0" borderId="2" xfId="24" applyFont="1" applyFill="1" applyBorder="1" applyAlignment="1">
      <alignment horizontal="center" vertical="center" wrapText="1"/>
      <protection/>
    </xf>
    <xf numFmtId="0" fontId="20" fillId="0" borderId="2" xfId="24" applyFont="1" applyBorder="1" applyAlignment="1">
      <alignment horizontal="left" vertical="center" wrapText="1"/>
      <protection/>
    </xf>
    <xf numFmtId="0" fontId="15" fillId="0" borderId="2" xfId="26" applyFont="1" applyBorder="1" applyAlignment="1">
      <alignment horizontal="center" vertical="center" wrapText="1"/>
      <protection/>
    </xf>
    <xf numFmtId="164" fontId="13" fillId="0" borderId="1" xfId="22" applyNumberFormat="1" applyFont="1" applyFill="1" applyBorder="1" applyAlignment="1">
      <alignment horizontal="center" vertical="center" wrapText="1"/>
      <protection/>
    </xf>
    <xf numFmtId="49" fontId="21" fillId="0" borderId="2" xfId="27" applyNumberFormat="1" applyFont="1" applyBorder="1" applyAlignment="1">
      <alignment horizontal="center" vertical="center" wrapText="1"/>
      <protection/>
    </xf>
    <xf numFmtId="0" fontId="22" fillId="0" borderId="2" xfId="27" applyFont="1" applyBorder="1" applyAlignment="1">
      <alignment vertical="center" wrapText="1"/>
      <protection/>
    </xf>
    <xf numFmtId="0" fontId="23" fillId="0" borderId="2" xfId="27" applyFont="1" applyBorder="1" applyAlignment="1">
      <alignment horizontal="center" vertical="center" wrapText="1"/>
      <protection/>
    </xf>
    <xf numFmtId="49" fontId="24" fillId="0" borderId="2" xfId="24" applyNumberFormat="1" applyFont="1" applyFill="1" applyBorder="1" applyAlignment="1">
      <alignment horizontal="center" vertical="center" wrapText="1"/>
      <protection/>
    </xf>
    <xf numFmtId="0" fontId="20" fillId="0" borderId="2" xfId="24" applyFont="1" applyFill="1" applyBorder="1" applyAlignment="1">
      <alignment horizontal="left" vertical="center" wrapText="1"/>
      <protection/>
    </xf>
    <xf numFmtId="0" fontId="15" fillId="0" borderId="2" xfId="24" applyFont="1" applyFill="1" applyBorder="1" applyAlignment="1">
      <alignment horizontal="center" vertical="center"/>
      <protection/>
    </xf>
    <xf numFmtId="49" fontId="24" fillId="0" borderId="2" xfId="24" applyNumberFormat="1" applyFont="1" applyBorder="1" applyAlignment="1">
      <alignment horizontal="center" vertical="center" wrapText="1"/>
      <protection/>
    </xf>
    <xf numFmtId="0" fontId="20" fillId="0" borderId="3" xfId="24" applyFont="1" applyBorder="1" applyAlignment="1">
      <alignment vertical="center" wrapText="1"/>
      <protection/>
    </xf>
    <xf numFmtId="0" fontId="15" fillId="0" borderId="3" xfId="24" applyFont="1" applyFill="1" applyBorder="1" applyAlignment="1">
      <alignment horizontal="center" vertical="center"/>
      <protection/>
    </xf>
    <xf numFmtId="0" fontId="18" fillId="0" borderId="3" xfId="24" applyFont="1" applyFill="1" applyBorder="1" applyAlignment="1">
      <alignment horizontal="center" vertical="center" wrapText="1"/>
      <protection/>
    </xf>
    <xf numFmtId="0" fontId="8" fillId="0" borderId="5" xfId="20" applyFont="1" applyBorder="1" applyAlignment="1">
      <alignment horizontal="center" vertical="center"/>
      <protection/>
    </xf>
    <xf numFmtId="0" fontId="14" fillId="0" borderId="3" xfId="24" applyFont="1" applyFill="1" applyBorder="1" applyAlignment="1">
      <alignment horizontal="left" vertical="center" wrapText="1"/>
      <protection/>
    </xf>
    <xf numFmtId="49" fontId="11" fillId="0" borderId="3" xfId="24" applyNumberFormat="1" applyFont="1" applyFill="1" applyBorder="1" applyAlignment="1">
      <alignment horizontal="center" vertical="center" wrapText="1"/>
      <protection/>
    </xf>
    <xf numFmtId="0" fontId="18" fillId="0" borderId="3" xfId="24" applyFont="1" applyBorder="1" applyAlignment="1">
      <alignment horizontal="center" vertical="center" wrapText="1"/>
      <protection/>
    </xf>
    <xf numFmtId="49" fontId="24" fillId="0" borderId="6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vertical="center" wrapText="1"/>
      <protection/>
    </xf>
    <xf numFmtId="0" fontId="18" fillId="0" borderId="1" xfId="24" applyFont="1" applyFill="1" applyBorder="1" applyAlignment="1">
      <alignment horizontal="center" vertical="center" wrapText="1"/>
      <protection/>
    </xf>
    <xf numFmtId="164" fontId="13" fillId="0" borderId="1" xfId="25" applyNumberFormat="1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1" fillId="0" borderId="7" xfId="27" applyNumberFormat="1" applyFont="1" applyBorder="1" applyAlignment="1">
      <alignment horizontal="center" vertical="center" wrapText="1"/>
      <protection/>
    </xf>
    <xf numFmtId="0" fontId="22" fillId="0" borderId="4" xfId="27" applyFont="1" applyBorder="1" applyAlignment="1">
      <alignment vertical="center" wrapText="1"/>
      <protection/>
    </xf>
    <xf numFmtId="0" fontId="23" fillId="0" borderId="4" xfId="27" applyFont="1" applyBorder="1" applyAlignment="1">
      <alignment horizontal="center" vertical="center" wrapText="1"/>
      <protection/>
    </xf>
    <xf numFmtId="0" fontId="18" fillId="0" borderId="4" xfId="24" applyFont="1" applyBorder="1" applyAlignment="1">
      <alignment horizontal="center" vertical="center" wrapText="1"/>
      <protection/>
    </xf>
    <xf numFmtId="0" fontId="15" fillId="0" borderId="0" xfId="20" applyFont="1" applyAlignment="1">
      <alignment vertical="center"/>
      <protection/>
    </xf>
    <xf numFmtId="0" fontId="25" fillId="0" borderId="0" xfId="20" applyFont="1" applyBorder="1" applyAlignment="1">
      <alignment horizontal="left"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25" fillId="0" borderId="0" xfId="20" applyFont="1" applyBorder="1" applyAlignment="1">
      <alignment horizontal="right" vertical="center"/>
      <protection/>
    </xf>
    <xf numFmtId="0" fontId="15" fillId="0" borderId="0" xfId="20" applyFont="1" applyBorder="1" applyAlignment="1">
      <alignment vertical="center"/>
      <protection/>
    </xf>
    <xf numFmtId="0" fontId="8" fillId="0" borderId="0" xfId="20" applyFont="1" applyBorder="1" applyAlignment="1">
      <alignment horizontal="center" vertical="center" wrapText="1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Border="1" applyAlignment="1">
      <alignment horizontal="left" vertical="center" wrapText="1"/>
      <protection/>
    </xf>
    <xf numFmtId="1" fontId="8" fillId="0" borderId="0" xfId="20" applyNumberFormat="1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wrapText="1"/>
      <protection/>
    </xf>
    <xf numFmtId="0" fontId="1" fillId="0" borderId="0" xfId="20" applyFont="1" applyAlignment="1">
      <alignment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26" fillId="0" borderId="0" xfId="20" applyFont="1" applyAlignment="1">
      <alignment horizontal="center" vertical="center" wrapText="1"/>
      <protection/>
    </xf>
    <xf numFmtId="0" fontId="27" fillId="0" borderId="0" xfId="20" applyFont="1">
      <alignment/>
      <protection/>
    </xf>
    <xf numFmtId="0" fontId="28" fillId="0" borderId="0" xfId="27" applyFont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4" fillId="0" borderId="2" xfId="24" applyFont="1" applyFill="1" applyBorder="1" applyAlignment="1">
      <alignment vertical="center" wrapText="1"/>
      <protection/>
    </xf>
    <xf numFmtId="0" fontId="18" fillId="0" borderId="2" xfId="24" applyFont="1" applyFill="1" applyBorder="1" applyAlignment="1">
      <alignment horizontal="center" vertical="center"/>
      <protection/>
    </xf>
    <xf numFmtId="164" fontId="18" fillId="0" borderId="1" xfId="22" applyNumberFormat="1" applyFont="1" applyFill="1" applyBorder="1" applyAlignment="1">
      <alignment horizontal="center" vertical="center" wrapText="1"/>
      <protection/>
    </xf>
    <xf numFmtId="165" fontId="15" fillId="0" borderId="2" xfId="25" applyNumberFormat="1" applyFont="1" applyFill="1" applyBorder="1" applyAlignment="1">
      <alignment horizontal="center" vertical="center" wrapText="1"/>
      <protection/>
    </xf>
    <xf numFmtId="1" fontId="19" fillId="0" borderId="2" xfId="27" applyNumberFormat="1" applyFont="1" applyFill="1" applyBorder="1" applyAlignment="1">
      <alignment horizontal="center" vertical="center"/>
      <protection/>
    </xf>
    <xf numFmtId="164" fontId="15" fillId="0" borderId="2" xfId="25" applyNumberFormat="1" applyFont="1" applyFill="1" applyBorder="1" applyAlignment="1">
      <alignment horizontal="center" vertical="center" wrapText="1"/>
      <protection/>
    </xf>
    <xf numFmtId="164" fontId="16" fillId="0" borderId="2" xfId="25" applyNumberFormat="1" applyFont="1" applyFill="1" applyBorder="1" applyAlignment="1">
      <alignment horizontal="center" vertical="center" wrapText="1"/>
      <protection/>
    </xf>
    <xf numFmtId="0" fontId="22" fillId="0" borderId="2" xfId="27" applyFont="1" applyFill="1" applyBorder="1" applyAlignment="1">
      <alignment horizontal="left" vertical="center" wrapText="1"/>
      <protection/>
    </xf>
    <xf numFmtId="49" fontId="21" fillId="2" borderId="2" xfId="27" applyNumberFormat="1" applyFont="1" applyFill="1" applyBorder="1" applyAlignment="1">
      <alignment horizontal="center" vertical="center" wrapText="1"/>
      <protection/>
    </xf>
    <xf numFmtId="0" fontId="14" fillId="2" borderId="2" xfId="24" applyFont="1" applyFill="1" applyBorder="1" applyAlignment="1">
      <alignment horizontal="left" vertical="center" wrapText="1"/>
      <protection/>
    </xf>
    <xf numFmtId="49" fontId="11" fillId="2" borderId="2" xfId="24" applyNumberFormat="1" applyFont="1" applyFill="1" applyBorder="1" applyAlignment="1">
      <alignment horizontal="center" vertical="center" wrapText="1"/>
      <protection/>
    </xf>
    <xf numFmtId="49" fontId="18" fillId="0" borderId="2" xfId="24" applyNumberFormat="1" applyFont="1" applyBorder="1" applyAlignment="1">
      <alignment horizontal="center" vertical="center" wrapText="1"/>
      <protection/>
    </xf>
    <xf numFmtId="0" fontId="1" fillId="0" borderId="1" xfId="20" applyFont="1" applyBorder="1">
      <alignment/>
      <protection/>
    </xf>
    <xf numFmtId="0" fontId="18" fillId="0" borderId="2" xfId="26" applyFont="1" applyBorder="1" applyAlignment="1">
      <alignment horizontal="center" vertical="center" wrapText="1"/>
      <protection/>
    </xf>
    <xf numFmtId="0" fontId="15" fillId="0" borderId="1" xfId="20" applyFont="1" applyBorder="1" applyAlignment="1">
      <alignment vertical="center"/>
      <protection/>
    </xf>
    <xf numFmtId="49" fontId="11" fillId="0" borderId="3" xfId="28" applyNumberFormat="1" applyFont="1" applyFill="1" applyBorder="1" applyAlignment="1">
      <alignment horizontal="center" vertical="center" wrapText="1"/>
      <protection/>
    </xf>
    <xf numFmtId="0" fontId="14" fillId="0" borderId="3" xfId="24" applyFont="1" applyBorder="1" applyAlignment="1">
      <alignment vertical="center" wrapText="1"/>
      <protection/>
    </xf>
    <xf numFmtId="0" fontId="18" fillId="0" borderId="3" xfId="24" applyFont="1" applyFill="1" applyBorder="1" applyAlignment="1">
      <alignment horizontal="center" vertical="center"/>
      <protection/>
    </xf>
    <xf numFmtId="164" fontId="18" fillId="0" borderId="5" xfId="22" applyNumberFormat="1" applyFont="1" applyFill="1" applyBorder="1" applyAlignment="1">
      <alignment horizontal="center" vertical="center" wrapText="1"/>
      <protection/>
    </xf>
    <xf numFmtId="1" fontId="19" fillId="0" borderId="3" xfId="27" applyNumberFormat="1" applyFont="1" applyFill="1" applyBorder="1" applyAlignment="1">
      <alignment horizontal="center" vertical="center"/>
      <protection/>
    </xf>
    <xf numFmtId="164" fontId="15" fillId="0" borderId="3" xfId="25" applyNumberFormat="1" applyFont="1" applyFill="1" applyBorder="1" applyAlignment="1">
      <alignment horizontal="center" vertical="center" wrapText="1"/>
      <protection/>
    </xf>
    <xf numFmtId="0" fontId="15" fillId="0" borderId="3" xfId="23" applyFont="1" applyFill="1" applyBorder="1" applyAlignment="1">
      <alignment horizontal="center" vertical="center" wrapText="1"/>
      <protection/>
    </xf>
    <xf numFmtId="164" fontId="16" fillId="0" borderId="3" xfId="25" applyNumberFormat="1" applyFont="1" applyFill="1" applyBorder="1" applyAlignment="1">
      <alignment horizontal="center" vertical="center" wrapText="1"/>
      <protection/>
    </xf>
    <xf numFmtId="165" fontId="15" fillId="0" borderId="3" xfId="25" applyNumberFormat="1" applyFont="1" applyFill="1" applyBorder="1" applyAlignment="1">
      <alignment horizontal="center" vertical="center" wrapText="1"/>
      <protection/>
    </xf>
    <xf numFmtId="0" fontId="14" fillId="2" borderId="1" xfId="24" applyFont="1" applyFill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18" fillId="0" borderId="1" xfId="24" applyFont="1" applyBorder="1" applyAlignment="1">
      <alignment horizontal="center" vertical="center" wrapText="1"/>
      <protection/>
    </xf>
    <xf numFmtId="0" fontId="14" fillId="2" borderId="1" xfId="24" applyFont="1" applyFill="1" applyBorder="1" applyAlignment="1">
      <alignment vertical="center" wrapText="1"/>
      <protection/>
    </xf>
    <xf numFmtId="0" fontId="18" fillId="0" borderId="1" xfId="28" applyFont="1" applyBorder="1" applyAlignment="1">
      <alignment horizontal="center" vertical="center" wrapText="1"/>
      <protection/>
    </xf>
    <xf numFmtId="1" fontId="19" fillId="0" borderId="1" xfId="27" applyNumberFormat="1" applyFont="1" applyFill="1" applyBorder="1" applyAlignment="1">
      <alignment horizontal="center" vertical="center"/>
      <protection/>
    </xf>
    <xf numFmtId="164" fontId="15" fillId="0" borderId="1" xfId="25" applyNumberFormat="1" applyFont="1" applyFill="1" applyBorder="1" applyAlignment="1">
      <alignment horizontal="center" vertical="center" wrapText="1"/>
      <protection/>
    </xf>
    <xf numFmtId="0" fontId="15" fillId="0" borderId="1" xfId="23" applyFont="1" applyFill="1" applyBorder="1" applyAlignment="1">
      <alignment horizontal="center" vertical="center" wrapText="1"/>
      <protection/>
    </xf>
    <xf numFmtId="164" fontId="16" fillId="0" borderId="1" xfId="25" applyNumberFormat="1" applyFont="1" applyFill="1" applyBorder="1" applyAlignment="1">
      <alignment horizontal="center" vertical="center" wrapText="1"/>
      <protection/>
    </xf>
    <xf numFmtId="165" fontId="15" fillId="0" borderId="1" xfId="25" applyNumberFormat="1" applyFont="1" applyFill="1" applyBorder="1" applyAlignment="1">
      <alignment horizontal="center" vertical="center" wrapText="1"/>
      <protection/>
    </xf>
    <xf numFmtId="0" fontId="22" fillId="2" borderId="1" xfId="27" applyFont="1" applyFill="1" applyBorder="1" applyAlignment="1">
      <alignment horizontal="left" vertical="center" wrapText="1"/>
      <protection/>
    </xf>
    <xf numFmtId="49" fontId="21" fillId="2" borderId="1" xfId="27" applyNumberFormat="1" applyFont="1" applyFill="1" applyBorder="1" applyAlignment="1">
      <alignment horizontal="center" vertical="center" wrapText="1"/>
      <protection/>
    </xf>
    <xf numFmtId="0" fontId="23" fillId="0" borderId="1" xfId="27" applyFont="1" applyBorder="1" applyAlignment="1">
      <alignment horizontal="center" vertical="center" wrapText="1"/>
      <protection/>
    </xf>
    <xf numFmtId="49" fontId="21" fillId="0" borderId="1" xfId="27" applyNumberFormat="1" applyFont="1" applyBorder="1" applyAlignment="1">
      <alignment horizontal="center" vertical="center" wrapText="1"/>
      <protection/>
    </xf>
    <xf numFmtId="0" fontId="22" fillId="0" borderId="1" xfId="27" applyFont="1" applyBorder="1" applyAlignment="1">
      <alignment vertical="center" wrapText="1"/>
      <protection/>
    </xf>
    <xf numFmtId="0" fontId="14" fillId="0" borderId="1" xfId="24" applyFont="1" applyFill="1" applyBorder="1" applyAlignment="1">
      <alignment horizontal="left" vertical="center" wrapText="1"/>
      <protection/>
    </xf>
    <xf numFmtId="49" fontId="11" fillId="0" borderId="1" xfId="24" applyNumberFormat="1" applyFont="1" applyFill="1" applyBorder="1" applyAlignment="1">
      <alignment horizontal="center" vertical="center" wrapText="1"/>
      <protection/>
    </xf>
    <xf numFmtId="0" fontId="14" fillId="0" borderId="1" xfId="24" applyFont="1" applyBorder="1" applyAlignment="1">
      <alignment vertical="center" wrapText="1"/>
      <protection/>
    </xf>
    <xf numFmtId="0" fontId="14" fillId="0" borderId="1" xfId="24" applyFont="1" applyBorder="1" applyAlignment="1">
      <alignment horizontal="left" vertical="center" wrapText="1"/>
      <protection/>
    </xf>
    <xf numFmtId="0" fontId="18" fillId="0" borderId="1" xfId="26" applyFont="1" applyBorder="1" applyAlignment="1">
      <alignment horizontal="center" vertical="center" wrapText="1"/>
      <protection/>
    </xf>
    <xf numFmtId="0" fontId="31" fillId="0" borderId="0" xfId="20" applyFont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16" fillId="0" borderId="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9" xfId="20" applyFont="1" applyBorder="1" applyAlignment="1">
      <alignment horizontal="center" vertical="center"/>
      <protection/>
    </xf>
    <xf numFmtId="0" fontId="22" fillId="3" borderId="2" xfId="27" applyFont="1" applyFill="1" applyBorder="1" applyAlignment="1">
      <alignment horizontal="left" vertical="center" wrapText="1"/>
      <protection/>
    </xf>
    <xf numFmtId="49" fontId="24" fillId="4" borderId="2" xfId="24" applyNumberFormat="1" applyFont="1" applyFill="1" applyBorder="1" applyAlignment="1">
      <alignment horizontal="center" vertical="center" wrapText="1"/>
      <protection/>
    </xf>
    <xf numFmtId="0" fontId="23" fillId="4" borderId="2" xfId="27" applyFont="1" applyFill="1" applyBorder="1" applyAlignment="1">
      <alignment horizontal="center" vertical="center" wrapText="1"/>
      <protection/>
    </xf>
    <xf numFmtId="49" fontId="21" fillId="4" borderId="2" xfId="27" applyNumberFormat="1" applyFont="1" applyFill="1" applyBorder="1" applyAlignment="1">
      <alignment horizontal="center" vertical="center" wrapText="1"/>
      <protection/>
    </xf>
    <xf numFmtId="0" fontId="22" fillId="4" borderId="2" xfId="27" applyFont="1" applyFill="1" applyBorder="1" applyAlignment="1">
      <alignment vertical="center" wrapText="1"/>
      <protection/>
    </xf>
    <xf numFmtId="0" fontId="15" fillId="0" borderId="2" xfId="28" applyFont="1" applyBorder="1" applyAlignment="1">
      <alignment horizontal="center" vertical="center" wrapText="1"/>
      <protection/>
    </xf>
    <xf numFmtId="49" fontId="11" fillId="0" borderId="2" xfId="27" applyNumberFormat="1" applyFont="1" applyBorder="1" applyAlignment="1">
      <alignment horizontal="center" vertical="center" wrapText="1"/>
      <protection/>
    </xf>
    <xf numFmtId="0" fontId="14" fillId="0" borderId="2" xfId="29" applyFont="1" applyBorder="1" applyAlignment="1">
      <alignment horizontal="left" vertical="center" wrapText="1"/>
      <protection/>
    </xf>
    <xf numFmtId="0" fontId="23" fillId="0" borderId="2" xfId="24" applyFont="1" applyBorder="1" applyAlignment="1">
      <alignment horizontal="center" vertical="center" wrapText="1"/>
      <protection/>
    </xf>
    <xf numFmtId="0" fontId="18" fillId="2" borderId="2" xfId="24" applyFont="1" applyFill="1" applyBorder="1" applyAlignment="1">
      <alignment horizontal="center" vertical="center" wrapText="1"/>
      <protection/>
    </xf>
    <xf numFmtId="49" fontId="24" fillId="0" borderId="2" xfId="24" applyNumberFormat="1" applyFont="1" applyFill="1" applyBorder="1" applyAlignment="1">
      <alignment horizontal="center" vertical="center"/>
      <protection/>
    </xf>
    <xf numFmtId="0" fontId="20" fillId="0" borderId="2" xfId="24" applyFont="1" applyFill="1" applyBorder="1" applyAlignment="1">
      <alignment vertical="center" wrapText="1"/>
      <protection/>
    </xf>
    <xf numFmtId="0" fontId="18" fillId="0" borderId="2" xfId="26" applyFont="1" applyFill="1" applyBorder="1" applyAlignment="1">
      <alignment horizontal="center" vertical="center" wrapText="1"/>
      <protection/>
    </xf>
    <xf numFmtId="49" fontId="24" fillId="0" borderId="6" xfId="24" applyNumberFormat="1" applyFont="1" applyFill="1" applyBorder="1" applyAlignment="1">
      <alignment horizontal="center" vertical="center" wrapText="1"/>
      <protection/>
    </xf>
    <xf numFmtId="0" fontId="14" fillId="2" borderId="2" xfId="24" applyFont="1" applyFill="1" applyBorder="1" applyAlignment="1">
      <alignment vertical="center" wrapText="1"/>
      <protection/>
    </xf>
    <xf numFmtId="49" fontId="15" fillId="0" borderId="2" xfId="24" applyNumberFormat="1" applyFont="1" applyBorder="1" applyAlignment="1">
      <alignment horizontal="center" vertical="center" wrapText="1"/>
      <protection/>
    </xf>
    <xf numFmtId="0" fontId="22" fillId="2" borderId="2" xfId="27" applyFont="1" applyFill="1" applyBorder="1" applyAlignment="1">
      <alignment horizontal="left" vertical="center" wrapText="1"/>
      <protection/>
    </xf>
    <xf numFmtId="0" fontId="15" fillId="0" borderId="2" xfId="24" applyFont="1" applyBorder="1" applyAlignment="1">
      <alignment horizontal="center" vertical="center" wrapText="1"/>
      <protection/>
    </xf>
    <xf numFmtId="49" fontId="20" fillId="0" borderId="2" xfId="24" applyNumberFormat="1" applyFont="1" applyBorder="1" applyAlignment="1">
      <alignment horizontal="left" vertical="center" wrapText="1"/>
      <protection/>
    </xf>
    <xf numFmtId="164" fontId="18" fillId="4" borderId="1" xfId="22" applyNumberFormat="1" applyFont="1" applyFill="1" applyBorder="1" applyAlignment="1">
      <alignment horizontal="center" vertical="center" wrapText="1"/>
      <protection/>
    </xf>
    <xf numFmtId="164" fontId="15" fillId="4" borderId="2" xfId="25" applyNumberFormat="1" applyFont="1" applyFill="1" applyBorder="1" applyAlignment="1">
      <alignment horizontal="center" vertical="center" wrapText="1"/>
      <protection/>
    </xf>
    <xf numFmtId="0" fontId="15" fillId="4" borderId="2" xfId="23" applyFont="1" applyFill="1" applyBorder="1" applyAlignment="1">
      <alignment horizontal="center" vertical="center" wrapText="1"/>
      <protection/>
    </xf>
    <xf numFmtId="0" fontId="15" fillId="4" borderId="0" xfId="20" applyFont="1" applyFill="1">
      <alignment/>
      <protection/>
    </xf>
    <xf numFmtId="0" fontId="15" fillId="4" borderId="0" xfId="20" applyFont="1" applyFill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49" fontId="11" fillId="0" borderId="2" xfId="30" applyNumberFormat="1" applyFont="1" applyFill="1" applyBorder="1" applyAlignment="1">
      <alignment horizontal="center" vertical="center" wrapText="1"/>
      <protection/>
    </xf>
    <xf numFmtId="49" fontId="11" fillId="0" borderId="2" xfId="24" applyNumberFormat="1" applyFont="1" applyFill="1" applyBorder="1" applyAlignment="1">
      <alignment horizontal="center" vertical="center"/>
      <protection/>
    </xf>
    <xf numFmtId="0" fontId="18" fillId="0" borderId="2" xfId="28" applyFont="1" applyFill="1" applyBorder="1" applyAlignment="1">
      <alignment horizontal="center" vertical="center"/>
      <protection/>
    </xf>
    <xf numFmtId="0" fontId="22" fillId="2" borderId="4" xfId="27" applyFont="1" applyFill="1" applyBorder="1" applyAlignment="1">
      <alignment horizontal="left" vertical="center" wrapText="1"/>
      <protection/>
    </xf>
    <xf numFmtId="49" fontId="21" fillId="2" borderId="4" xfId="27" applyNumberFormat="1" applyFont="1" applyFill="1" applyBorder="1" applyAlignment="1">
      <alignment horizontal="center" vertical="center" wrapText="1"/>
      <protection/>
    </xf>
    <xf numFmtId="0" fontId="22" fillId="0" borderId="2" xfId="27" applyFont="1" applyFill="1" applyBorder="1" applyAlignment="1">
      <alignment vertical="center" wrapText="1"/>
      <protection/>
    </xf>
    <xf numFmtId="49" fontId="11" fillId="0" borderId="6" xfId="24" applyNumberFormat="1" applyFont="1" applyFill="1" applyBorder="1" applyAlignment="1">
      <alignment horizontal="center" vertical="center"/>
      <protection/>
    </xf>
    <xf numFmtId="0" fontId="14" fillId="0" borderId="3" xfId="24" applyFont="1" applyFill="1" applyBorder="1" applyAlignment="1">
      <alignment vertical="center" wrapText="1"/>
      <protection/>
    </xf>
    <xf numFmtId="49" fontId="11" fillId="0" borderId="6" xfId="24" applyNumberFormat="1" applyFont="1" applyFill="1" applyBorder="1" applyAlignment="1">
      <alignment horizontal="center" vertical="center" wrapText="1"/>
      <protection/>
    </xf>
    <xf numFmtId="0" fontId="18" fillId="0" borderId="7" xfId="24" applyFont="1" applyBorder="1" applyAlignment="1">
      <alignment horizontal="center" vertical="center" wrapText="1"/>
      <protection/>
    </xf>
    <xf numFmtId="0" fontId="14" fillId="0" borderId="4" xfId="24" applyFont="1" applyFill="1" applyBorder="1" applyAlignment="1">
      <alignment vertical="center" wrapText="1"/>
      <protection/>
    </xf>
    <xf numFmtId="0" fontId="14" fillId="0" borderId="1" xfId="24" applyFont="1" applyFill="1" applyBorder="1" applyAlignment="1">
      <alignment vertical="center" wrapText="1"/>
      <protection/>
    </xf>
    <xf numFmtId="49" fontId="11" fillId="0" borderId="4" xfId="24" applyNumberFormat="1" applyFont="1" applyBorder="1" applyAlignment="1">
      <alignment horizontal="center" vertical="center" wrapText="1"/>
      <protection/>
    </xf>
    <xf numFmtId="0" fontId="18" fillId="0" borderId="7" xfId="24" applyFont="1" applyFill="1" applyBorder="1" applyAlignment="1">
      <alignment horizontal="center" vertical="center" wrapText="1"/>
      <protection/>
    </xf>
    <xf numFmtId="0" fontId="16" fillId="0" borderId="5" xfId="20" applyFont="1" applyBorder="1" applyAlignment="1">
      <alignment horizontal="center" vertical="center"/>
      <protection/>
    </xf>
    <xf numFmtId="0" fontId="14" fillId="0" borderId="10" xfId="24" applyFont="1" applyFill="1" applyBorder="1" applyAlignment="1">
      <alignment vertical="center" wrapText="1"/>
      <protection/>
    </xf>
    <xf numFmtId="49" fontId="11" fillId="2" borderId="1" xfId="24" applyNumberFormat="1" applyFont="1" applyFill="1" applyBorder="1" applyAlignment="1">
      <alignment horizontal="center" vertical="center" wrapText="1"/>
      <protection/>
    </xf>
    <xf numFmtId="0" fontId="18" fillId="2" borderId="1" xfId="24" applyFont="1" applyFill="1" applyBorder="1" applyAlignment="1">
      <alignment horizontal="center" vertical="center" wrapText="1"/>
      <protection/>
    </xf>
    <xf numFmtId="0" fontId="14" fillId="0" borderId="2" xfId="30" applyFont="1" applyFill="1" applyBorder="1" applyAlignment="1">
      <alignment vertical="center" wrapText="1"/>
      <protection/>
    </xf>
    <xf numFmtId="49" fontId="11" fillId="0" borderId="2" xfId="30" applyNumberFormat="1" applyFont="1" applyBorder="1" applyAlignment="1">
      <alignment horizontal="center" vertical="center" wrapText="1"/>
      <protection/>
    </xf>
    <xf numFmtId="0" fontId="14" fillId="0" borderId="4" xfId="24" applyFont="1" applyFill="1" applyBorder="1" applyAlignment="1">
      <alignment horizontal="left" vertical="center" wrapText="1"/>
      <protection/>
    </xf>
    <xf numFmtId="0" fontId="18" fillId="0" borderId="4" xfId="24" applyFont="1" applyFill="1" applyBorder="1" applyAlignment="1">
      <alignment horizontal="center" vertical="center" wrapText="1"/>
      <protection/>
    </xf>
    <xf numFmtId="0" fontId="14" fillId="0" borderId="4" xfId="24" applyFont="1" applyBorder="1" applyAlignment="1">
      <alignment horizontal="left" vertical="center" wrapText="1"/>
      <protection/>
    </xf>
    <xf numFmtId="0" fontId="9" fillId="0" borderId="8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25" fillId="0" borderId="11" xfId="20" applyFont="1" applyBorder="1" applyAlignment="1">
      <alignment horizontal="left" vertical="center" wrapText="1"/>
      <protection/>
    </xf>
    <xf numFmtId="0" fontId="33" fillId="0" borderId="0" xfId="30" applyFont="1" applyBorder="1" applyAlignment="1">
      <alignment horizontal="center" vertical="center" wrapText="1"/>
      <protection/>
    </xf>
    <xf numFmtId="0" fontId="34" fillId="0" borderId="0" xfId="30" applyFont="1" applyAlignment="1">
      <alignment vertical="center"/>
      <protection/>
    </xf>
    <xf numFmtId="0" fontId="7" fillId="0" borderId="0" xfId="30" applyFont="1" applyBorder="1" applyAlignment="1">
      <alignment horizontal="center" vertical="center" wrapText="1"/>
      <protection/>
    </xf>
    <xf numFmtId="0" fontId="15" fillId="0" borderId="0" xfId="30" applyFont="1" applyAlignment="1">
      <alignment vertical="center"/>
      <protection/>
    </xf>
    <xf numFmtId="0" fontId="7" fillId="0" borderId="0" xfId="30" applyFont="1" applyBorder="1" applyAlignment="1">
      <alignment horizontal="center" vertical="center"/>
      <protection/>
    </xf>
    <xf numFmtId="2" fontId="24" fillId="0" borderId="0" xfId="30" applyNumberFormat="1" applyFont="1" applyBorder="1" applyAlignment="1">
      <alignment horizontal="left"/>
      <protection/>
    </xf>
    <xf numFmtId="2" fontId="24" fillId="0" borderId="0" xfId="30" applyNumberFormat="1" applyFont="1" applyBorder="1" applyAlignment="1">
      <alignment horizontal="left"/>
      <protection/>
    </xf>
    <xf numFmtId="2" fontId="24" fillId="0" borderId="0" xfId="30" applyNumberFormat="1" applyFont="1" applyAlignment="1">
      <alignment horizontal="center" wrapText="1"/>
      <protection/>
    </xf>
    <xf numFmtId="2" fontId="7" fillId="0" borderId="0" xfId="30" applyNumberFormat="1" applyFont="1" applyBorder="1" applyAlignment="1">
      <alignment horizontal="center"/>
      <protection/>
    </xf>
    <xf numFmtId="2" fontId="11" fillId="0" borderId="0" xfId="30" applyNumberFormat="1" applyFont="1" applyBorder="1" applyAlignment="1">
      <alignment horizontal="center"/>
      <protection/>
    </xf>
    <xf numFmtId="2" fontId="24" fillId="0" borderId="0" xfId="30" applyNumberFormat="1" applyFont="1" applyAlignment="1">
      <alignment/>
      <protection/>
    </xf>
    <xf numFmtId="0" fontId="10" fillId="5" borderId="1" xfId="30" applyFont="1" applyFill="1" applyBorder="1" applyAlignment="1">
      <alignment horizontal="center" vertical="center" textRotation="90" wrapText="1"/>
      <protection/>
    </xf>
    <xf numFmtId="0" fontId="10" fillId="5" borderId="1" xfId="30" applyFont="1" applyFill="1" applyBorder="1" applyAlignment="1">
      <alignment horizontal="center" vertical="center" wrapText="1"/>
      <protection/>
    </xf>
    <xf numFmtId="0" fontId="1" fillId="0" borderId="0" xfId="30" applyAlignment="1">
      <alignment vertical="center"/>
      <protection/>
    </xf>
    <xf numFmtId="0" fontId="11" fillId="5" borderId="1" xfId="30" applyFont="1" applyFill="1" applyBorder="1" applyAlignment="1">
      <alignment horizontal="center" vertical="center"/>
      <protection/>
    </xf>
    <xf numFmtId="0" fontId="18" fillId="5" borderId="1" xfId="30" applyFont="1" applyFill="1" applyBorder="1" applyAlignment="1">
      <alignment horizontal="center" vertical="center" wrapText="1"/>
      <protection/>
    </xf>
    <xf numFmtId="0" fontId="18" fillId="5" borderId="1" xfId="30" applyFont="1" applyFill="1" applyBorder="1" applyAlignment="1">
      <alignment horizontal="center" vertical="center"/>
      <protection/>
    </xf>
    <xf numFmtId="0" fontId="9" fillId="0" borderId="0" xfId="30" applyFont="1" applyBorder="1" applyAlignment="1">
      <alignment horizontal="center" vertical="center"/>
      <protection/>
    </xf>
    <xf numFmtId="0" fontId="18" fillId="0" borderId="1" xfId="30" applyFont="1" applyBorder="1" applyAlignment="1">
      <alignment horizontal="center" vertical="center" wrapText="1"/>
      <protection/>
    </xf>
    <xf numFmtId="0" fontId="18" fillId="0" borderId="2" xfId="30" applyFont="1" applyBorder="1" applyAlignment="1">
      <alignment horizontal="center" vertical="center" wrapText="1"/>
      <protection/>
    </xf>
    <xf numFmtId="0" fontId="14" fillId="0" borderId="2" xfId="30" applyFont="1" applyFill="1" applyBorder="1" applyAlignment="1">
      <alignment horizontal="left" vertical="center" wrapText="1"/>
      <protection/>
    </xf>
    <xf numFmtId="0" fontId="18" fillId="0" borderId="2" xfId="30" applyFont="1" applyFill="1" applyBorder="1" applyAlignment="1">
      <alignment horizontal="center" vertical="center" wrapText="1"/>
      <protection/>
    </xf>
    <xf numFmtId="0" fontId="18" fillId="0" borderId="1" xfId="30" applyFont="1" applyBorder="1" applyAlignment="1">
      <alignment horizontal="center" vertical="center"/>
      <protection/>
    </xf>
    <xf numFmtId="2" fontId="18" fillId="0" borderId="1" xfId="30" applyNumberFormat="1" applyFont="1" applyBorder="1" applyAlignment="1">
      <alignment horizontal="center" vertical="center" wrapText="1"/>
      <protection/>
    </xf>
    <xf numFmtId="2" fontId="18" fillId="0" borderId="1" xfId="30" applyNumberFormat="1" applyFont="1" applyBorder="1" applyAlignment="1">
      <alignment horizontal="center" vertical="center"/>
      <protection/>
    </xf>
    <xf numFmtId="0" fontId="18" fillId="0" borderId="0" xfId="30" applyFont="1" applyAlignment="1">
      <alignment vertical="center" wrapText="1"/>
      <protection/>
    </xf>
    <xf numFmtId="0" fontId="18" fillId="0" borderId="1" xfId="30" applyFont="1" applyFill="1" applyBorder="1" applyAlignment="1">
      <alignment horizontal="center" vertical="center" wrapText="1"/>
      <protection/>
    </xf>
    <xf numFmtId="1" fontId="18" fillId="0" borderId="1" xfId="30" applyNumberFormat="1" applyFont="1" applyBorder="1" applyAlignment="1">
      <alignment horizontal="center" vertical="center" wrapText="1"/>
      <protection/>
    </xf>
    <xf numFmtId="0" fontId="14" fillId="0" borderId="1" xfId="27" applyFont="1" applyFill="1" applyBorder="1" applyAlignment="1">
      <alignment horizontal="left" vertical="center" wrapText="1"/>
      <protection/>
    </xf>
    <xf numFmtId="0" fontId="14" fillId="0" borderId="1" xfId="31" applyFont="1" applyFill="1" applyBorder="1" applyAlignment="1">
      <alignment horizontal="left" vertical="center" wrapText="1"/>
      <protection/>
    </xf>
    <xf numFmtId="0" fontId="18" fillId="0" borderId="1" xfId="31" applyFont="1" applyFill="1" applyBorder="1" applyAlignment="1">
      <alignment horizontal="center" vertical="center" wrapText="1"/>
      <protection/>
    </xf>
    <xf numFmtId="0" fontId="18" fillId="0" borderId="0" xfId="30" applyFont="1" applyAlignment="1">
      <alignment horizontal="center" vertical="center"/>
      <protection/>
    </xf>
    <xf numFmtId="0" fontId="14" fillId="0" borderId="2" xfId="27" applyFont="1" applyFill="1" applyBorder="1" applyAlignment="1">
      <alignment horizontal="left" vertical="center" wrapText="1"/>
      <protection/>
    </xf>
    <xf numFmtId="0" fontId="18" fillId="2" borderId="2" xfId="30" applyFont="1" applyFill="1" applyBorder="1" applyAlignment="1">
      <alignment horizontal="center" vertical="center" wrapText="1"/>
      <protection/>
    </xf>
    <xf numFmtId="0" fontId="14" fillId="0" borderId="3" xfId="30" applyFont="1" applyFill="1" applyBorder="1" applyAlignment="1">
      <alignment vertical="center" wrapText="1"/>
      <protection/>
    </xf>
    <xf numFmtId="0" fontId="18" fillId="0" borderId="3" xfId="30" applyFont="1" applyBorder="1" applyAlignment="1">
      <alignment horizontal="center" vertical="center" wrapText="1"/>
      <protection/>
    </xf>
    <xf numFmtId="0" fontId="14" fillId="0" borderId="3" xfId="30" applyFont="1" applyFill="1" applyBorder="1" applyAlignment="1">
      <alignment horizontal="left" vertical="center" wrapText="1"/>
      <protection/>
    </xf>
    <xf numFmtId="0" fontId="18" fillId="0" borderId="3" xfId="30" applyFont="1" applyFill="1" applyBorder="1" applyAlignment="1">
      <alignment horizontal="center" vertical="center" wrapText="1"/>
      <protection/>
    </xf>
    <xf numFmtId="0" fontId="18" fillId="0" borderId="5" xfId="30" applyFont="1" applyBorder="1" applyAlignment="1">
      <alignment horizontal="center" vertical="center"/>
      <protection/>
    </xf>
    <xf numFmtId="2" fontId="18" fillId="0" borderId="5" xfId="30" applyNumberFormat="1" applyFont="1" applyBorder="1" applyAlignment="1">
      <alignment horizontal="center" vertical="center"/>
      <protection/>
    </xf>
    <xf numFmtId="0" fontId="35" fillId="0" borderId="5" xfId="30" applyFont="1" applyBorder="1" applyAlignment="1">
      <alignment horizontal="center" vertical="center" wrapText="1"/>
      <protection/>
    </xf>
    <xf numFmtId="2" fontId="18" fillId="0" borderId="5" xfId="30" applyNumberFormat="1" applyFont="1" applyBorder="1" applyAlignment="1">
      <alignment horizontal="center" vertical="center" wrapText="1"/>
      <protection/>
    </xf>
    <xf numFmtId="0" fontId="9" fillId="0" borderId="1" xfId="30" applyFont="1" applyBorder="1" applyAlignment="1">
      <alignment horizontal="center" vertical="center"/>
      <protection/>
    </xf>
    <xf numFmtId="0" fontId="13" fillId="0" borderId="0" xfId="30" applyFont="1" applyAlignment="1">
      <alignment vertical="center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0" fontId="14" fillId="0" borderId="3" xfId="27" applyFont="1" applyFill="1" applyBorder="1" applyAlignment="1">
      <alignment horizontal="left" vertical="center" wrapText="1"/>
      <protection/>
    </xf>
    <xf numFmtId="0" fontId="18" fillId="2" borderId="3" xfId="30" applyFont="1" applyFill="1" applyBorder="1" applyAlignment="1">
      <alignment horizontal="center" vertical="center" wrapText="1"/>
      <protection/>
    </xf>
    <xf numFmtId="1" fontId="18" fillId="0" borderId="5" xfId="30" applyNumberFormat="1" applyFont="1" applyBorder="1" applyAlignment="1">
      <alignment horizontal="center" vertical="center" wrapText="1"/>
      <protection/>
    </xf>
    <xf numFmtId="0" fontId="35" fillId="0" borderId="1" xfId="30" applyFont="1" applyBorder="1" applyAlignment="1">
      <alignment horizontal="center" vertical="center" wrapText="1"/>
      <protection/>
    </xf>
    <xf numFmtId="0" fontId="15" fillId="0" borderId="0" xfId="30" applyFont="1" applyAlignment="1">
      <alignment horizontal="center" vertical="center"/>
      <protection/>
    </xf>
    <xf numFmtId="0" fontId="15" fillId="0" borderId="0" xfId="30" applyFont="1" applyBorder="1" applyAlignment="1">
      <alignment vertical="center" wrapText="1"/>
      <protection/>
    </xf>
    <xf numFmtId="0" fontId="15" fillId="0" borderId="11" xfId="30" applyFont="1" applyBorder="1" applyAlignment="1">
      <alignment horizontal="center" vertical="center" wrapText="1"/>
      <protection/>
    </xf>
    <xf numFmtId="2" fontId="15" fillId="0" borderId="0" xfId="30" applyNumberFormat="1" applyFont="1" applyAlignment="1">
      <alignment vertical="center"/>
      <protection/>
    </xf>
    <xf numFmtId="0" fontId="15" fillId="0" borderId="0" xfId="30" applyFont="1" applyBorder="1" applyAlignment="1">
      <alignment horizontal="center" vertical="center" wrapText="1"/>
      <protection/>
    </xf>
    <xf numFmtId="0" fontId="17" fillId="0" borderId="0" xfId="27">
      <alignment/>
      <protection/>
    </xf>
    <xf numFmtId="0" fontId="1" fillId="0" borderId="0" xfId="30" applyFont="1" applyAlignment="1">
      <alignment horizontal="center" vertical="center"/>
      <protection/>
    </xf>
    <xf numFmtId="0" fontId="1" fillId="0" borderId="0" xfId="30" applyAlignment="1">
      <alignment horizontal="center" vertical="center" wrapText="1"/>
      <protection/>
    </xf>
    <xf numFmtId="2" fontId="1" fillId="0" borderId="0" xfId="30" applyNumberFormat="1" applyAlignment="1">
      <alignment vertical="center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Выездка" xfId="20"/>
    <cellStyle name="Обычный_Выездка 3" xfId="21"/>
    <cellStyle name="Обычный_Измайлово-2003" xfId="22"/>
    <cellStyle name="Обычный_Выездка 2" xfId="23"/>
    <cellStyle name="Обычный 3" xfId="24"/>
    <cellStyle name="Обычный_Измайлово-2003 2" xfId="25"/>
    <cellStyle name="Обычный_Выездка 1 (version 2)" xfId="26"/>
    <cellStyle name="Обычный 2" xfId="27"/>
    <cellStyle name="Обычный_Россия (В) юниоры 2" xfId="28"/>
    <cellStyle name="Обычный_ЧМ выездка" xfId="29"/>
    <cellStyle name="Обычный_Кубок Акрона" xfId="30"/>
    <cellStyle name="Excel Built-in Normal" xfId="31"/>
    <cellStyle name="Excel Built-in Normal 1" xfId="32"/>
    <cellStyle name="Обычный 2 2" xfId="33"/>
    <cellStyle name="Обычный 2 3" xfId="34"/>
    <cellStyle name="Обычный 2_Выездка ноябрь 2010 г." xfId="35"/>
    <cellStyle name="Обычный 4" xfId="36"/>
    <cellStyle name="Процентный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3</xdr:col>
      <xdr:colOff>95250</xdr:colOff>
      <xdr:row>4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075" y="600075"/>
          <a:ext cx="1114425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16</xdr:col>
      <xdr:colOff>180975</xdr:colOff>
      <xdr:row>0</xdr:row>
      <xdr:rowOff>542925</xdr:rowOff>
    </xdr:from>
    <xdr:to>
      <xdr:col>19</xdr:col>
      <xdr:colOff>381000</xdr:colOff>
      <xdr:row>4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439150" y="542925"/>
          <a:ext cx="1104900" cy="981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266700</xdr:rowOff>
    </xdr:from>
    <xdr:to>
      <xdr:col>1</xdr:col>
      <xdr:colOff>800100</xdr:colOff>
      <xdr:row>3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" y="266700"/>
          <a:ext cx="81915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16</xdr:col>
      <xdr:colOff>161925</xdr:colOff>
      <xdr:row>0</xdr:row>
      <xdr:rowOff>342900</xdr:rowOff>
    </xdr:from>
    <xdr:to>
      <xdr:col>19</xdr:col>
      <xdr:colOff>66675</xdr:colOff>
      <xdr:row>3</xdr:row>
      <xdr:rowOff>247650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334375" y="342900"/>
          <a:ext cx="809625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57150</xdr:rowOff>
    </xdr:from>
    <xdr:to>
      <xdr:col>3</xdr:col>
      <xdr:colOff>142875</xdr:colOff>
      <xdr:row>4</xdr:row>
      <xdr:rowOff>114300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7650" y="57150"/>
          <a:ext cx="1257300" cy="1066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16</xdr:col>
      <xdr:colOff>295275</xdr:colOff>
      <xdr:row>0</xdr:row>
      <xdr:rowOff>190500</xdr:rowOff>
    </xdr:from>
    <xdr:to>
      <xdr:col>19</xdr:col>
      <xdr:colOff>400050</xdr:colOff>
      <xdr:row>4</xdr:row>
      <xdr:rowOff>219075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9429750" y="190500"/>
          <a:ext cx="1038225" cy="1038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876300</xdr:colOff>
      <xdr:row>3</xdr:row>
      <xdr:rowOff>209550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1475" y="47625"/>
          <a:ext cx="857250" cy="895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123825</xdr:colOff>
      <xdr:row>0</xdr:row>
      <xdr:rowOff>161925</xdr:rowOff>
    </xdr:from>
    <xdr:to>
      <xdr:col>19</xdr:col>
      <xdr:colOff>371475</xdr:colOff>
      <xdr:row>4</xdr:row>
      <xdr:rowOff>123825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9629775" y="161925"/>
          <a:ext cx="819150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Z23"/>
  <sheetViews>
    <sheetView view="pageBreakPreview" zoomScaleSheetLayoutView="100" workbookViewId="0" topLeftCell="A16">
      <selection activeCell="A17" sqref="A17:L17"/>
    </sheetView>
  </sheetViews>
  <sheetFormatPr defaultColWidth="9.140625" defaultRowHeight="15"/>
  <cols>
    <col min="1" max="1" width="5.28125" style="3" customWidth="1"/>
    <col min="2" max="2" width="13.28125" style="84" customWidth="1"/>
    <col min="3" max="3" width="11.421875" style="84" hidden="1" customWidth="1"/>
    <col min="4" max="4" width="6.57421875" style="84" customWidth="1"/>
    <col min="5" max="5" width="9.140625" style="84" hidden="1" customWidth="1"/>
    <col min="6" max="6" width="21.8515625" style="84" customWidth="1"/>
    <col min="7" max="7" width="9.28125" style="84" customWidth="1"/>
    <col min="8" max="8" width="13.00390625" style="84" customWidth="1"/>
    <col min="9" max="9" width="7.8515625" style="3" customWidth="1"/>
    <col min="10" max="10" width="8.57421875" style="3" customWidth="1"/>
    <col min="11" max="11" width="4.8515625" style="3" customWidth="1"/>
    <col min="12" max="12" width="6.140625" style="3" customWidth="1"/>
    <col min="13" max="13" width="8.00390625" style="3" customWidth="1"/>
    <col min="14" max="14" width="5.00390625" style="3" customWidth="1"/>
    <col min="15" max="15" width="6.140625" style="3" customWidth="1"/>
    <col min="16" max="16" width="8.00390625" style="3" customWidth="1"/>
    <col min="17" max="17" width="5.00390625" style="3" customWidth="1"/>
    <col min="18" max="19" width="4.28125" style="3" customWidth="1"/>
    <col min="20" max="21" width="8.00390625" style="3" customWidth="1"/>
    <col min="22" max="16384" width="9.140625" style="3" customWidth="1"/>
  </cols>
  <sheetData>
    <row r="1" spans="1:26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</row>
    <row r="2" spans="1:2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27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2" customFormat="1" ht="21" customHeight="1">
      <c r="A6" s="9" t="s">
        <v>5</v>
      </c>
      <c r="B6" s="9"/>
      <c r="C6" s="9"/>
      <c r="D6" s="9"/>
      <c r="E6" s="9"/>
      <c r="F6" s="9"/>
      <c r="G6" s="10"/>
      <c r="H6" s="11"/>
      <c r="R6" s="13" t="s">
        <v>6</v>
      </c>
      <c r="S6" s="13"/>
      <c r="T6" s="13"/>
      <c r="U6" s="13"/>
    </row>
    <row r="7" spans="1:21" s="24" customFormat="1" ht="24" customHeight="1">
      <c r="A7" s="14" t="s">
        <v>7</v>
      </c>
      <c r="B7" s="15" t="s">
        <v>8</v>
      </c>
      <c r="C7" s="16"/>
      <c r="D7" s="16" t="s">
        <v>9</v>
      </c>
      <c r="E7" s="17" t="s">
        <v>10</v>
      </c>
      <c r="F7" s="15" t="s">
        <v>11</v>
      </c>
      <c r="G7" s="18" t="s">
        <v>12</v>
      </c>
      <c r="H7" s="18" t="s">
        <v>13</v>
      </c>
      <c r="I7" s="19" t="s">
        <v>14</v>
      </c>
      <c r="J7" s="19"/>
      <c r="K7" s="19"/>
      <c r="L7" s="20" t="s">
        <v>15</v>
      </c>
      <c r="M7" s="20"/>
      <c r="N7" s="20"/>
      <c r="O7" s="19" t="s">
        <v>16</v>
      </c>
      <c r="P7" s="19"/>
      <c r="Q7" s="19"/>
      <c r="R7" s="21" t="s">
        <v>17</v>
      </c>
      <c r="S7" s="21"/>
      <c r="T7" s="22" t="s">
        <v>18</v>
      </c>
      <c r="U7" s="23" t="s">
        <v>19</v>
      </c>
    </row>
    <row r="8" spans="1:21" s="24" customFormat="1" ht="42.75" customHeight="1">
      <c r="A8" s="14"/>
      <c r="B8" s="15"/>
      <c r="C8" s="25"/>
      <c r="D8" s="25"/>
      <c r="E8" s="17"/>
      <c r="F8" s="15"/>
      <c r="G8" s="18"/>
      <c r="H8" s="18"/>
      <c r="I8" s="26" t="s">
        <v>20</v>
      </c>
      <c r="J8" s="27" t="s">
        <v>21</v>
      </c>
      <c r="K8" s="26" t="s">
        <v>7</v>
      </c>
      <c r="L8" s="26" t="s">
        <v>20</v>
      </c>
      <c r="M8" s="27" t="s">
        <v>21</v>
      </c>
      <c r="N8" s="26" t="s">
        <v>7</v>
      </c>
      <c r="O8" s="26" t="s">
        <v>20</v>
      </c>
      <c r="P8" s="27" t="s">
        <v>21</v>
      </c>
      <c r="Q8" s="26" t="s">
        <v>7</v>
      </c>
      <c r="R8" s="28" t="s">
        <v>22</v>
      </c>
      <c r="S8" s="29" t="s">
        <v>23</v>
      </c>
      <c r="T8" s="22"/>
      <c r="U8" s="23"/>
    </row>
    <row r="9" spans="1:21" s="41" customFormat="1" ht="46.5" customHeight="1">
      <c r="A9" s="30">
        <v>1</v>
      </c>
      <c r="B9" s="31" t="s">
        <v>24</v>
      </c>
      <c r="C9" s="32" t="s">
        <v>25</v>
      </c>
      <c r="D9" s="33" t="s">
        <v>26</v>
      </c>
      <c r="E9" s="32"/>
      <c r="F9" s="34" t="s">
        <v>27</v>
      </c>
      <c r="G9" s="34"/>
      <c r="H9" s="33" t="s">
        <v>28</v>
      </c>
      <c r="I9" s="35">
        <v>323.5</v>
      </c>
      <c r="J9" s="36">
        <f aca="true" t="shared" si="0" ref="J9:J15">I9/4.6-IF($R9=1,0.5,IF($R9=2,1.5,0))</f>
        <v>70.32608695652175</v>
      </c>
      <c r="K9" s="37">
        <f aca="true" t="shared" si="1" ref="K9:K15">RANK(J9,J$9:J$17,0)</f>
        <v>2</v>
      </c>
      <c r="L9" s="38">
        <v>311.5</v>
      </c>
      <c r="M9" s="36">
        <f aca="true" t="shared" si="2" ref="M9:M15">L9/4.6-IF($R9=1,0.5,IF($R9=2,1.5,0))</f>
        <v>67.71739130434783</v>
      </c>
      <c r="N9" s="37">
        <f aca="true" t="shared" si="3" ref="N9:N15">RANK(M9,M$9:M$17,0)</f>
        <v>1</v>
      </c>
      <c r="O9" s="38">
        <v>308</v>
      </c>
      <c r="P9" s="36">
        <f aca="true" t="shared" si="4" ref="P9:P15">O9/4.6-IF($R9=1,0.5,IF($R9=2,1.5,0))</f>
        <v>66.95652173913044</v>
      </c>
      <c r="Q9" s="37">
        <f aca="true" t="shared" si="5" ref="Q9:Q15">RANK(P9,P$9:P$17,0)</f>
        <v>1</v>
      </c>
      <c r="R9" s="39"/>
      <c r="S9" s="39"/>
      <c r="T9" s="40">
        <f aca="true" t="shared" si="6" ref="T9:T15">O9+L9+I9</f>
        <v>943</v>
      </c>
      <c r="U9" s="36">
        <f aca="true" t="shared" si="7" ref="U9:U15">ROUND(SUM(J9,M9,P9)/3,3)</f>
        <v>68.333</v>
      </c>
    </row>
    <row r="10" spans="1:21" s="24" customFormat="1" ht="46.5" customHeight="1">
      <c r="A10" s="42">
        <v>2</v>
      </c>
      <c r="B10" s="43" t="s">
        <v>29</v>
      </c>
      <c r="C10" s="44" t="s">
        <v>30</v>
      </c>
      <c r="D10" s="45" t="s">
        <v>26</v>
      </c>
      <c r="E10" s="44" t="s">
        <v>31</v>
      </c>
      <c r="F10" s="46" t="s">
        <v>32</v>
      </c>
      <c r="G10" s="47" t="s">
        <v>33</v>
      </c>
      <c r="H10" s="33" t="s">
        <v>34</v>
      </c>
      <c r="I10" s="48">
        <v>337</v>
      </c>
      <c r="J10" s="36">
        <f t="shared" si="0"/>
        <v>73.26086956521739</v>
      </c>
      <c r="K10" s="37">
        <f t="shared" si="1"/>
        <v>1</v>
      </c>
      <c r="L10" s="38">
        <v>300</v>
      </c>
      <c r="M10" s="36">
        <f t="shared" si="2"/>
        <v>65.21739130434783</v>
      </c>
      <c r="N10" s="37">
        <f t="shared" si="3"/>
        <v>2</v>
      </c>
      <c r="O10" s="38">
        <v>303.5</v>
      </c>
      <c r="P10" s="36">
        <f t="shared" si="4"/>
        <v>65.97826086956522</v>
      </c>
      <c r="Q10" s="37">
        <f t="shared" si="5"/>
        <v>2</v>
      </c>
      <c r="R10" s="39"/>
      <c r="S10" s="39"/>
      <c r="T10" s="40">
        <f t="shared" si="6"/>
        <v>940.5</v>
      </c>
      <c r="U10" s="36">
        <f t="shared" si="7"/>
        <v>68.152</v>
      </c>
    </row>
    <row r="11" spans="1:21" s="41" customFormat="1" ht="46.5" customHeight="1">
      <c r="A11" s="30">
        <v>3</v>
      </c>
      <c r="B11" s="43" t="s">
        <v>35</v>
      </c>
      <c r="C11" s="44" t="s">
        <v>36</v>
      </c>
      <c r="D11" s="45" t="s">
        <v>26</v>
      </c>
      <c r="E11" s="49" t="s">
        <v>37</v>
      </c>
      <c r="F11" s="50" t="s">
        <v>38</v>
      </c>
      <c r="G11" s="51" t="s">
        <v>39</v>
      </c>
      <c r="H11" s="51" t="s">
        <v>28</v>
      </c>
      <c r="I11" s="48">
        <v>287</v>
      </c>
      <c r="J11" s="36">
        <f t="shared" si="0"/>
        <v>62.39130434782609</v>
      </c>
      <c r="K11" s="37">
        <f t="shared" si="1"/>
        <v>3</v>
      </c>
      <c r="L11" s="38">
        <v>290.5</v>
      </c>
      <c r="M11" s="36">
        <f t="shared" si="2"/>
        <v>63.152173913043484</v>
      </c>
      <c r="N11" s="37">
        <f t="shared" si="3"/>
        <v>3</v>
      </c>
      <c r="O11" s="38">
        <v>292.5</v>
      </c>
      <c r="P11" s="36">
        <f t="shared" si="4"/>
        <v>63.58695652173913</v>
      </c>
      <c r="Q11" s="37">
        <f t="shared" si="5"/>
        <v>3</v>
      </c>
      <c r="R11" s="39"/>
      <c r="S11" s="39"/>
      <c r="T11" s="40">
        <f t="shared" si="6"/>
        <v>870</v>
      </c>
      <c r="U11" s="36">
        <f t="shared" si="7"/>
        <v>63.043</v>
      </c>
    </row>
    <row r="12" spans="1:21" s="24" customFormat="1" ht="46.5" customHeight="1">
      <c r="A12" s="42">
        <v>4</v>
      </c>
      <c r="B12" s="43" t="s">
        <v>40</v>
      </c>
      <c r="C12" s="44" t="s">
        <v>41</v>
      </c>
      <c r="D12" s="33" t="s">
        <v>26</v>
      </c>
      <c r="E12" s="52" t="s">
        <v>42</v>
      </c>
      <c r="F12" s="53" t="s">
        <v>43</v>
      </c>
      <c r="G12" s="54" t="s">
        <v>44</v>
      </c>
      <c r="H12" s="33" t="s">
        <v>45</v>
      </c>
      <c r="I12" s="48">
        <v>285</v>
      </c>
      <c r="J12" s="36">
        <f t="shared" si="0"/>
        <v>61.95652173913044</v>
      </c>
      <c r="K12" s="37">
        <f t="shared" si="1"/>
        <v>4</v>
      </c>
      <c r="L12" s="38">
        <v>286</v>
      </c>
      <c r="M12" s="36">
        <f t="shared" si="2"/>
        <v>62.173913043478265</v>
      </c>
      <c r="N12" s="37">
        <f t="shared" si="3"/>
        <v>4</v>
      </c>
      <c r="O12" s="38">
        <v>273.5</v>
      </c>
      <c r="P12" s="36">
        <f t="shared" si="4"/>
        <v>59.45652173913044</v>
      </c>
      <c r="Q12" s="37">
        <f t="shared" si="5"/>
        <v>6</v>
      </c>
      <c r="R12" s="39"/>
      <c r="S12" s="39"/>
      <c r="T12" s="40">
        <f t="shared" si="6"/>
        <v>844.5</v>
      </c>
      <c r="U12" s="36">
        <f t="shared" si="7"/>
        <v>61.196</v>
      </c>
    </row>
    <row r="13" spans="1:21" s="24" customFormat="1" ht="46.5" customHeight="1">
      <c r="A13" s="30">
        <v>5</v>
      </c>
      <c r="B13" s="43" t="s">
        <v>40</v>
      </c>
      <c r="C13" s="44" t="s">
        <v>41</v>
      </c>
      <c r="D13" s="33" t="s">
        <v>26</v>
      </c>
      <c r="E13" s="55" t="s">
        <v>46</v>
      </c>
      <c r="F13" s="56" t="s">
        <v>47</v>
      </c>
      <c r="G13" s="57" t="s">
        <v>48</v>
      </c>
      <c r="H13" s="58" t="s">
        <v>45</v>
      </c>
      <c r="I13" s="48">
        <v>263</v>
      </c>
      <c r="J13" s="36">
        <f t="shared" si="0"/>
        <v>57.173913043478265</v>
      </c>
      <c r="K13" s="37">
        <f t="shared" si="1"/>
        <v>6</v>
      </c>
      <c r="L13" s="38">
        <v>273</v>
      </c>
      <c r="M13" s="36">
        <f t="shared" si="2"/>
        <v>59.34782608695652</v>
      </c>
      <c r="N13" s="37">
        <f t="shared" si="3"/>
        <v>5</v>
      </c>
      <c r="O13" s="38">
        <v>291</v>
      </c>
      <c r="P13" s="36">
        <f t="shared" si="4"/>
        <v>63.2608695652174</v>
      </c>
      <c r="Q13" s="37">
        <f t="shared" si="5"/>
        <v>4</v>
      </c>
      <c r="R13" s="39"/>
      <c r="S13" s="39"/>
      <c r="T13" s="40">
        <f t="shared" si="6"/>
        <v>827</v>
      </c>
      <c r="U13" s="36">
        <f t="shared" si="7"/>
        <v>59.928</v>
      </c>
    </row>
    <row r="14" spans="1:21" s="24" customFormat="1" ht="46.5" customHeight="1">
      <c r="A14" s="59">
        <v>6</v>
      </c>
      <c r="B14" s="60" t="s">
        <v>49</v>
      </c>
      <c r="C14" s="61"/>
      <c r="D14" s="62" t="s">
        <v>50</v>
      </c>
      <c r="E14" s="63" t="s">
        <v>51</v>
      </c>
      <c r="F14" s="64" t="s">
        <v>52</v>
      </c>
      <c r="G14" s="47" t="s">
        <v>53</v>
      </c>
      <c r="H14" s="65" t="s">
        <v>28</v>
      </c>
      <c r="I14" s="66">
        <v>264</v>
      </c>
      <c r="J14" s="36">
        <f t="shared" si="0"/>
        <v>57.39130434782609</v>
      </c>
      <c r="K14" s="37">
        <f t="shared" si="1"/>
        <v>5</v>
      </c>
      <c r="L14" s="38">
        <v>265.5</v>
      </c>
      <c r="M14" s="36">
        <f t="shared" si="2"/>
        <v>57.71739130434783</v>
      </c>
      <c r="N14" s="37">
        <f t="shared" si="3"/>
        <v>6</v>
      </c>
      <c r="O14" s="38">
        <v>277.5</v>
      </c>
      <c r="P14" s="36">
        <f t="shared" si="4"/>
        <v>60.32608695652174</v>
      </c>
      <c r="Q14" s="37">
        <f t="shared" si="5"/>
        <v>5</v>
      </c>
      <c r="R14" s="39"/>
      <c r="S14" s="39"/>
      <c r="T14" s="40">
        <f t="shared" si="6"/>
        <v>807</v>
      </c>
      <c r="U14" s="36">
        <f t="shared" si="7"/>
        <v>58.478</v>
      </c>
    </row>
    <row r="15" spans="1:26" s="41" customFormat="1" ht="46.5" customHeight="1">
      <c r="A15" s="30">
        <v>7</v>
      </c>
      <c r="B15" s="67" t="s">
        <v>54</v>
      </c>
      <c r="C15" s="68" t="s">
        <v>55</v>
      </c>
      <c r="D15" s="69">
        <v>1</v>
      </c>
      <c r="E15" s="70" t="s">
        <v>56</v>
      </c>
      <c r="F15" s="71" t="s">
        <v>57</v>
      </c>
      <c r="G15" s="72" t="s">
        <v>58</v>
      </c>
      <c r="H15" s="73" t="s">
        <v>45</v>
      </c>
      <c r="I15" s="48">
        <v>254.5</v>
      </c>
      <c r="J15" s="36">
        <f t="shared" si="0"/>
        <v>55.32608695652174</v>
      </c>
      <c r="K15" s="37">
        <f t="shared" si="1"/>
        <v>7</v>
      </c>
      <c r="L15" s="38">
        <v>257</v>
      </c>
      <c r="M15" s="36">
        <f t="shared" si="2"/>
        <v>55.86956521739131</v>
      </c>
      <c r="N15" s="37">
        <f t="shared" si="3"/>
        <v>7</v>
      </c>
      <c r="O15" s="38">
        <v>263</v>
      </c>
      <c r="P15" s="36">
        <f t="shared" si="4"/>
        <v>57.173913043478265</v>
      </c>
      <c r="Q15" s="37">
        <f t="shared" si="5"/>
        <v>7</v>
      </c>
      <c r="R15" s="39"/>
      <c r="S15" s="39"/>
      <c r="T15" s="40">
        <f t="shared" si="6"/>
        <v>774.5</v>
      </c>
      <c r="U15" s="36">
        <f t="shared" si="7"/>
        <v>56.123</v>
      </c>
      <c r="V15" s="24"/>
      <c r="W15" s="24"/>
      <c r="X15" s="24"/>
      <c r="Y15" s="24"/>
      <c r="Z15" s="24"/>
    </row>
    <row r="16" spans="1:21" s="41" customFormat="1" ht="24" customHeight="1">
      <c r="A16" s="74"/>
      <c r="B16" s="75" t="s">
        <v>59</v>
      </c>
      <c r="C16" s="75"/>
      <c r="D16" s="75"/>
      <c r="E16" s="76"/>
      <c r="F16" s="77" t="s">
        <v>60</v>
      </c>
      <c r="G16" s="77"/>
      <c r="H16" s="77"/>
      <c r="I16" s="78"/>
      <c r="J16" s="79" t="s">
        <v>61</v>
      </c>
      <c r="K16" s="79"/>
      <c r="L16" s="79"/>
      <c r="M16" s="79"/>
      <c r="N16" s="79"/>
      <c r="O16" s="79"/>
      <c r="P16" s="80"/>
      <c r="Q16" s="74"/>
      <c r="R16" s="81"/>
      <c r="S16" s="81"/>
      <c r="T16" s="81"/>
      <c r="U16" s="82"/>
    </row>
    <row r="17" spans="1:21" s="24" customFormat="1" ht="24" customHeight="1">
      <c r="A17" s="3"/>
      <c r="B17" s="75" t="s">
        <v>62</v>
      </c>
      <c r="C17" s="75"/>
      <c r="D17" s="75"/>
      <c r="E17" s="83"/>
      <c r="F17" s="77" t="s">
        <v>63</v>
      </c>
      <c r="G17" s="77"/>
      <c r="H17" s="7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24" customFormat="1" ht="24" customHeight="1">
      <c r="A18" s="3"/>
      <c r="B18" s="84"/>
      <c r="C18" s="84"/>
      <c r="D18" s="84"/>
      <c r="E18" s="84"/>
      <c r="F18" s="84"/>
      <c r="G18" s="84"/>
      <c r="H18" s="8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24" customFormat="1" ht="24" customHeight="1">
      <c r="A19" s="3"/>
      <c r="B19" s="84"/>
      <c r="C19" s="84"/>
      <c r="D19" s="84"/>
      <c r="E19" s="84"/>
      <c r="F19" s="84"/>
      <c r="G19" s="84"/>
      <c r="H19" s="8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24" customFormat="1" ht="24" customHeight="1">
      <c r="A20" s="3"/>
      <c r="B20" s="84"/>
      <c r="C20" s="84"/>
      <c r="D20" s="84"/>
      <c r="E20" s="84"/>
      <c r="F20" s="84"/>
      <c r="G20" s="84"/>
      <c r="H20" s="8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24" customFormat="1" ht="24" customHeight="1">
      <c r="A21" s="3"/>
      <c r="B21" s="84"/>
      <c r="C21" s="84"/>
      <c r="D21" s="84"/>
      <c r="E21" s="84"/>
      <c r="F21" s="84"/>
      <c r="G21" s="84"/>
      <c r="H21" s="8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41" customFormat="1" ht="24" customHeight="1">
      <c r="A22" s="3"/>
      <c r="B22" s="84"/>
      <c r="C22" s="84"/>
      <c r="D22" s="84"/>
      <c r="E22" s="84"/>
      <c r="F22" s="84"/>
      <c r="G22" s="84"/>
      <c r="H22" s="8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74" customFormat="1" ht="20.25" customHeight="1">
      <c r="A23" s="3"/>
      <c r="B23" s="84"/>
      <c r="C23" s="84"/>
      <c r="D23" s="84"/>
      <c r="E23" s="84"/>
      <c r="F23" s="84"/>
      <c r="G23" s="84"/>
      <c r="H23" s="8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</sheetData>
  <sheetProtection selectLockedCells="1" selectUnlockedCells="1"/>
  <mergeCells count="26">
    <mergeCell ref="B17:D17"/>
    <mergeCell ref="F17:H17"/>
    <mergeCell ref="T7:T8"/>
    <mergeCell ref="U7:U8"/>
    <mergeCell ref="B16:D16"/>
    <mergeCell ref="F16:H16"/>
    <mergeCell ref="J16:O16"/>
    <mergeCell ref="R16:T16"/>
    <mergeCell ref="G7:G8"/>
    <mergeCell ref="H7:H8"/>
    <mergeCell ref="I7:K7"/>
    <mergeCell ref="L7:N7"/>
    <mergeCell ref="O7:Q7"/>
    <mergeCell ref="R7:S7"/>
    <mergeCell ref="A7:A8"/>
    <mergeCell ref="B7:B8"/>
    <mergeCell ref="C7:C8"/>
    <mergeCell ref="D7:D8"/>
    <mergeCell ref="E7:E8"/>
    <mergeCell ref="F7:F8"/>
    <mergeCell ref="A1:U1"/>
    <mergeCell ref="A2:U2"/>
    <mergeCell ref="A3:U3"/>
    <mergeCell ref="A4:U4"/>
    <mergeCell ref="A5:U5"/>
    <mergeCell ref="R6:U6"/>
  </mergeCells>
  <printOptions horizontalCentered="1"/>
  <pageMargins left="0" right="0" top="0" bottom="0" header="0.5118055555555555" footer="0.5118055555555555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31"/>
  <sheetViews>
    <sheetView view="pageBreakPreview" zoomScaleSheetLayoutView="100" workbookViewId="0" topLeftCell="A16">
      <selection activeCell="A17" sqref="A17:L17"/>
    </sheetView>
  </sheetViews>
  <sheetFormatPr defaultColWidth="9.140625" defaultRowHeight="15"/>
  <cols>
    <col min="1" max="1" width="5.28125" style="3" customWidth="1"/>
    <col min="2" max="2" width="13.28125" style="84" customWidth="1"/>
    <col min="3" max="3" width="9.8515625" style="84" hidden="1" customWidth="1"/>
    <col min="4" max="4" width="6.57421875" style="84" customWidth="1"/>
    <col min="5" max="5" width="9.140625" style="84" hidden="1" customWidth="1"/>
    <col min="6" max="6" width="29.7109375" style="84" customWidth="1"/>
    <col min="7" max="7" width="11.57421875" style="84" hidden="1" customWidth="1"/>
    <col min="8" max="8" width="14.7109375" style="84" customWidth="1"/>
    <col min="9" max="9" width="6.28125" style="3" customWidth="1"/>
    <col min="10" max="10" width="8.57421875" style="3" customWidth="1"/>
    <col min="11" max="11" width="4.8515625" style="3" customWidth="1"/>
    <col min="12" max="12" width="6.140625" style="3" customWidth="1"/>
    <col min="13" max="13" width="8.00390625" style="3" customWidth="1"/>
    <col min="14" max="14" width="5.00390625" style="3" customWidth="1"/>
    <col min="15" max="15" width="6.140625" style="3" customWidth="1"/>
    <col min="16" max="16" width="8.00390625" style="3" customWidth="1"/>
    <col min="17" max="17" width="5.00390625" style="3" customWidth="1"/>
    <col min="18" max="19" width="4.28125" style="3" customWidth="1"/>
    <col min="20" max="21" width="8.00390625" style="3" customWidth="1"/>
    <col min="22" max="16384" width="9.140625" style="3" customWidth="1"/>
  </cols>
  <sheetData>
    <row r="1" spans="1:256" s="88" customFormat="1" ht="30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6"/>
      <c r="Y1" s="86"/>
      <c r="Z1" s="86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21" ht="1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2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20.25" customHeight="1">
      <c r="A4" s="91" t="s">
        <v>64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s="8" customFormat="1" ht="19.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2" customFormat="1" ht="18.75" customHeight="1">
      <c r="A6" s="9" t="s">
        <v>5</v>
      </c>
      <c r="B6" s="9"/>
      <c r="C6" s="9"/>
      <c r="D6" s="9"/>
      <c r="E6" s="9"/>
      <c r="F6" s="9"/>
      <c r="G6" s="10"/>
      <c r="H6" s="11"/>
      <c r="R6" s="13" t="s">
        <v>6</v>
      </c>
      <c r="S6" s="13"/>
      <c r="T6" s="13"/>
      <c r="U6" s="13"/>
    </row>
    <row r="7" spans="1:21" s="24" customFormat="1" ht="15" customHeight="1">
      <c r="A7" s="14" t="s">
        <v>7</v>
      </c>
      <c r="B7" s="15" t="s">
        <v>8</v>
      </c>
      <c r="C7" s="92"/>
      <c r="D7" s="17" t="s">
        <v>9</v>
      </c>
      <c r="E7" s="17" t="s">
        <v>10</v>
      </c>
      <c r="F7" s="15" t="s">
        <v>11</v>
      </c>
      <c r="G7" s="18" t="s">
        <v>12</v>
      </c>
      <c r="H7" s="18" t="s">
        <v>13</v>
      </c>
      <c r="I7" s="19" t="s">
        <v>14</v>
      </c>
      <c r="J7" s="19"/>
      <c r="K7" s="19"/>
      <c r="L7" s="20" t="s">
        <v>15</v>
      </c>
      <c r="M7" s="20"/>
      <c r="N7" s="20"/>
      <c r="O7" s="19" t="s">
        <v>16</v>
      </c>
      <c r="P7" s="19"/>
      <c r="Q7" s="19"/>
      <c r="R7" s="21" t="s">
        <v>17</v>
      </c>
      <c r="S7" s="21"/>
      <c r="T7" s="22" t="s">
        <v>18</v>
      </c>
      <c r="U7" s="23" t="s">
        <v>19</v>
      </c>
    </row>
    <row r="8" spans="1:21" s="24" customFormat="1" ht="33" customHeight="1">
      <c r="A8" s="14"/>
      <c r="B8" s="15"/>
      <c r="C8" s="92"/>
      <c r="D8" s="17"/>
      <c r="E8" s="17"/>
      <c r="F8" s="15"/>
      <c r="G8" s="18"/>
      <c r="H8" s="18"/>
      <c r="I8" s="26" t="s">
        <v>20</v>
      </c>
      <c r="J8" s="27" t="s">
        <v>21</v>
      </c>
      <c r="K8" s="26" t="s">
        <v>7</v>
      </c>
      <c r="L8" s="26" t="s">
        <v>20</v>
      </c>
      <c r="M8" s="27" t="s">
        <v>21</v>
      </c>
      <c r="N8" s="26" t="s">
        <v>7</v>
      </c>
      <c r="O8" s="26" t="s">
        <v>20</v>
      </c>
      <c r="P8" s="27" t="s">
        <v>21</v>
      </c>
      <c r="Q8" s="26" t="s">
        <v>7</v>
      </c>
      <c r="R8" s="28" t="s">
        <v>22</v>
      </c>
      <c r="S8" s="29" t="s">
        <v>23</v>
      </c>
      <c r="T8" s="22"/>
      <c r="U8" s="23"/>
    </row>
    <row r="9" spans="1:256" s="41" customFormat="1" ht="26.25" customHeight="1">
      <c r="A9" s="30">
        <v>1</v>
      </c>
      <c r="B9" s="43" t="s">
        <v>65</v>
      </c>
      <c r="C9" s="44" t="s">
        <v>66</v>
      </c>
      <c r="D9" s="45" t="s">
        <v>26</v>
      </c>
      <c r="E9" s="32" t="s">
        <v>67</v>
      </c>
      <c r="F9" s="93" t="s">
        <v>68</v>
      </c>
      <c r="G9" s="94" t="s">
        <v>69</v>
      </c>
      <c r="H9" s="33" t="s">
        <v>70</v>
      </c>
      <c r="I9" s="95">
        <v>222</v>
      </c>
      <c r="J9" s="96">
        <f aca="true" t="shared" si="0" ref="J9:J23">I9/3.4-IF($R9=1,0.5,IF($R9=2,1.5,0))</f>
        <v>65.29411764705883</v>
      </c>
      <c r="K9" s="97">
        <f aca="true" t="shared" si="1" ref="K9:K23">RANK(J9,J$9:J$23,0)</f>
        <v>5</v>
      </c>
      <c r="L9" s="98">
        <v>227.5</v>
      </c>
      <c r="M9" s="96">
        <f aca="true" t="shared" si="2" ref="M9:M23">L9/3.4-IF($R9=1,0.5,IF($R9=2,1.5,0))</f>
        <v>66.91176470588235</v>
      </c>
      <c r="N9" s="97">
        <f aca="true" t="shared" si="3" ref="N9:N23">RANK(M9,M$9:M$23,0)</f>
        <v>1</v>
      </c>
      <c r="O9" s="98">
        <v>223.5</v>
      </c>
      <c r="P9" s="96">
        <f aca="true" t="shared" si="4" ref="P9:P23">O9/3.4-IF($R9=1,0.5,IF($R9=2,1.5,0))</f>
        <v>65.73529411764706</v>
      </c>
      <c r="Q9" s="97">
        <f aca="true" t="shared" si="5" ref="Q9:Q23">RANK(P9,P$9:P$23,0)</f>
        <v>1</v>
      </c>
      <c r="R9" s="39"/>
      <c r="S9" s="39"/>
      <c r="T9" s="99">
        <f aca="true" t="shared" si="6" ref="T9:T23">O9+L9+I9</f>
        <v>673</v>
      </c>
      <c r="U9" s="96">
        <f aca="true" t="shared" si="7" ref="U9:U23">ROUND(SUM(J9,M9,P9)/3,3)</f>
        <v>65.98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6" s="24" customFormat="1" ht="26.25" customHeight="1">
      <c r="A10" s="30">
        <v>2</v>
      </c>
      <c r="B10" s="100" t="s">
        <v>71</v>
      </c>
      <c r="C10" s="101" t="s">
        <v>72</v>
      </c>
      <c r="D10" s="51" t="s">
        <v>26</v>
      </c>
      <c r="E10" s="49" t="s">
        <v>73</v>
      </c>
      <c r="F10" s="50" t="s">
        <v>74</v>
      </c>
      <c r="G10" s="51" t="s">
        <v>75</v>
      </c>
      <c r="H10" s="51" t="s">
        <v>76</v>
      </c>
      <c r="I10" s="95">
        <v>224</v>
      </c>
      <c r="J10" s="96">
        <f t="shared" si="0"/>
        <v>65.88235294117648</v>
      </c>
      <c r="K10" s="97">
        <f t="shared" si="1"/>
        <v>2</v>
      </c>
      <c r="L10" s="98">
        <v>224.5</v>
      </c>
      <c r="M10" s="96">
        <f t="shared" si="2"/>
        <v>66.02941176470588</v>
      </c>
      <c r="N10" s="97">
        <f t="shared" si="3"/>
        <v>2</v>
      </c>
      <c r="O10" s="98">
        <v>216</v>
      </c>
      <c r="P10" s="96">
        <f t="shared" si="4"/>
        <v>63.529411764705884</v>
      </c>
      <c r="Q10" s="97">
        <f t="shared" si="5"/>
        <v>8</v>
      </c>
      <c r="R10" s="39"/>
      <c r="S10" s="39"/>
      <c r="T10" s="99">
        <f t="shared" si="6"/>
        <v>664.5</v>
      </c>
      <c r="U10" s="96">
        <f t="shared" si="7"/>
        <v>65.147</v>
      </c>
      <c r="V10" s="41"/>
      <c r="W10" s="41"/>
      <c r="X10" s="41"/>
      <c r="Y10" s="41"/>
      <c r="Z10" s="41"/>
    </row>
    <row r="11" spans="1:26" s="24" customFormat="1" ht="26.25" customHeight="1">
      <c r="A11" s="30">
        <v>3</v>
      </c>
      <c r="B11" s="102" t="s">
        <v>77</v>
      </c>
      <c r="C11" s="103" t="s">
        <v>78</v>
      </c>
      <c r="D11" s="45" t="s">
        <v>26</v>
      </c>
      <c r="E11" s="44" t="s">
        <v>79</v>
      </c>
      <c r="F11" s="93" t="s">
        <v>80</v>
      </c>
      <c r="G11" s="104" t="s">
        <v>81</v>
      </c>
      <c r="H11" s="45" t="s">
        <v>45</v>
      </c>
      <c r="I11" s="95">
        <v>225.5</v>
      </c>
      <c r="J11" s="96">
        <f t="shared" si="0"/>
        <v>66.32352941176471</v>
      </c>
      <c r="K11" s="97">
        <f t="shared" si="1"/>
        <v>1</v>
      </c>
      <c r="L11" s="98">
        <v>221</v>
      </c>
      <c r="M11" s="96">
        <f t="shared" si="2"/>
        <v>65</v>
      </c>
      <c r="N11" s="97">
        <f t="shared" si="3"/>
        <v>3</v>
      </c>
      <c r="O11" s="98">
        <v>217.5</v>
      </c>
      <c r="P11" s="96">
        <f t="shared" si="4"/>
        <v>63.970588235294116</v>
      </c>
      <c r="Q11" s="97">
        <f t="shared" si="5"/>
        <v>6</v>
      </c>
      <c r="R11" s="39"/>
      <c r="S11" s="39"/>
      <c r="T11" s="99">
        <f t="shared" si="6"/>
        <v>664</v>
      </c>
      <c r="U11" s="96">
        <f t="shared" si="7"/>
        <v>65.098</v>
      </c>
      <c r="V11" s="41"/>
      <c r="W11" s="41"/>
      <c r="X11" s="41"/>
      <c r="Y11" s="41"/>
      <c r="Z11" s="41"/>
    </row>
    <row r="12" spans="1:26" s="24" customFormat="1" ht="26.25" customHeight="1">
      <c r="A12" s="30">
        <v>4</v>
      </c>
      <c r="B12" s="43" t="s">
        <v>82</v>
      </c>
      <c r="C12" s="44" t="s">
        <v>83</v>
      </c>
      <c r="D12" s="45" t="s">
        <v>26</v>
      </c>
      <c r="E12" s="44" t="s">
        <v>84</v>
      </c>
      <c r="F12" s="50" t="s">
        <v>85</v>
      </c>
      <c r="G12" s="51" t="s">
        <v>86</v>
      </c>
      <c r="H12" s="33" t="s">
        <v>87</v>
      </c>
      <c r="I12" s="95">
        <v>222</v>
      </c>
      <c r="J12" s="96">
        <f t="shared" si="0"/>
        <v>65.29411764705883</v>
      </c>
      <c r="K12" s="97">
        <f t="shared" si="1"/>
        <v>5</v>
      </c>
      <c r="L12" s="98">
        <v>217.5</v>
      </c>
      <c r="M12" s="96">
        <f t="shared" si="2"/>
        <v>63.970588235294116</v>
      </c>
      <c r="N12" s="97">
        <f t="shared" si="3"/>
        <v>5</v>
      </c>
      <c r="O12" s="98">
        <v>221</v>
      </c>
      <c r="P12" s="96">
        <f t="shared" si="4"/>
        <v>65</v>
      </c>
      <c r="Q12" s="97">
        <f t="shared" si="5"/>
        <v>3</v>
      </c>
      <c r="R12" s="39"/>
      <c r="S12" s="39"/>
      <c r="T12" s="99">
        <f t="shared" si="6"/>
        <v>660.5</v>
      </c>
      <c r="U12" s="96">
        <f t="shared" si="7"/>
        <v>64.755</v>
      </c>
      <c r="V12" s="41"/>
      <c r="W12" s="41"/>
      <c r="X12" s="41"/>
      <c r="Y12" s="41"/>
      <c r="Z12" s="41"/>
    </row>
    <row r="13" spans="1:256" s="24" customFormat="1" ht="26.25" customHeight="1">
      <c r="A13" s="30">
        <v>5</v>
      </c>
      <c r="B13" s="31" t="s">
        <v>88</v>
      </c>
      <c r="C13" s="32"/>
      <c r="D13" s="33" t="s">
        <v>50</v>
      </c>
      <c r="E13" s="32"/>
      <c r="F13" s="34" t="s">
        <v>89</v>
      </c>
      <c r="G13" s="34"/>
      <c r="H13" s="45" t="s">
        <v>90</v>
      </c>
      <c r="I13" s="95">
        <v>222.5</v>
      </c>
      <c r="J13" s="96">
        <f t="shared" si="0"/>
        <v>65.44117647058823</v>
      </c>
      <c r="K13" s="97">
        <f t="shared" si="1"/>
        <v>3</v>
      </c>
      <c r="L13" s="98">
        <v>218</v>
      </c>
      <c r="M13" s="96">
        <f t="shared" si="2"/>
        <v>64.11764705882354</v>
      </c>
      <c r="N13" s="97">
        <f t="shared" si="3"/>
        <v>4</v>
      </c>
      <c r="O13" s="98">
        <v>214</v>
      </c>
      <c r="P13" s="96">
        <f t="shared" si="4"/>
        <v>62.94117647058824</v>
      </c>
      <c r="Q13" s="97">
        <f t="shared" si="5"/>
        <v>11</v>
      </c>
      <c r="R13" s="39"/>
      <c r="S13" s="39"/>
      <c r="T13" s="99">
        <f t="shared" si="6"/>
        <v>654.5</v>
      </c>
      <c r="U13" s="96">
        <f t="shared" si="7"/>
        <v>64.167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6" s="24" customFormat="1" ht="26.25" customHeight="1">
      <c r="A14" s="30">
        <v>6</v>
      </c>
      <c r="B14" s="43" t="s">
        <v>40</v>
      </c>
      <c r="C14" s="44" t="s">
        <v>41</v>
      </c>
      <c r="D14" s="33" t="s">
        <v>26</v>
      </c>
      <c r="E14" s="32" t="s">
        <v>91</v>
      </c>
      <c r="F14" s="93" t="s">
        <v>92</v>
      </c>
      <c r="G14" s="94" t="s">
        <v>44</v>
      </c>
      <c r="H14" s="33" t="s">
        <v>45</v>
      </c>
      <c r="I14" s="95">
        <v>218.5</v>
      </c>
      <c r="J14" s="96">
        <f t="shared" si="0"/>
        <v>64.26470588235294</v>
      </c>
      <c r="K14" s="97">
        <f t="shared" si="1"/>
        <v>8</v>
      </c>
      <c r="L14" s="98">
        <v>214.5</v>
      </c>
      <c r="M14" s="96">
        <f t="shared" si="2"/>
        <v>63.08823529411765</v>
      </c>
      <c r="N14" s="97">
        <f t="shared" si="3"/>
        <v>8</v>
      </c>
      <c r="O14" s="98">
        <v>221</v>
      </c>
      <c r="P14" s="96">
        <f t="shared" si="4"/>
        <v>65</v>
      </c>
      <c r="Q14" s="97">
        <f t="shared" si="5"/>
        <v>3</v>
      </c>
      <c r="R14" s="39"/>
      <c r="S14" s="39"/>
      <c r="T14" s="99">
        <f t="shared" si="6"/>
        <v>654</v>
      </c>
      <c r="U14" s="96">
        <f t="shared" si="7"/>
        <v>64.118</v>
      </c>
      <c r="V14" s="41"/>
      <c r="W14" s="41"/>
      <c r="X14" s="41"/>
      <c r="Y14" s="41"/>
      <c r="Z14" s="41"/>
    </row>
    <row r="15" spans="1:26" s="24" customFormat="1" ht="26.25" customHeight="1">
      <c r="A15" s="30">
        <v>7</v>
      </c>
      <c r="B15" s="43" t="s">
        <v>49</v>
      </c>
      <c r="C15" s="44"/>
      <c r="D15" s="33" t="s">
        <v>50</v>
      </c>
      <c r="E15" s="49" t="s">
        <v>93</v>
      </c>
      <c r="F15" s="50" t="s">
        <v>94</v>
      </c>
      <c r="G15" s="51" t="s">
        <v>95</v>
      </c>
      <c r="H15" s="33" t="s">
        <v>28</v>
      </c>
      <c r="I15" s="95">
        <v>217.5</v>
      </c>
      <c r="J15" s="96">
        <f t="shared" si="0"/>
        <v>63.970588235294116</v>
      </c>
      <c r="K15" s="97">
        <f t="shared" si="1"/>
        <v>10</v>
      </c>
      <c r="L15" s="98">
        <v>217.5</v>
      </c>
      <c r="M15" s="96">
        <f t="shared" si="2"/>
        <v>63.970588235294116</v>
      </c>
      <c r="N15" s="97">
        <f t="shared" si="3"/>
        <v>5</v>
      </c>
      <c r="O15" s="98">
        <v>217</v>
      </c>
      <c r="P15" s="96">
        <f t="shared" si="4"/>
        <v>63.82352941176471</v>
      </c>
      <c r="Q15" s="97">
        <f t="shared" si="5"/>
        <v>7</v>
      </c>
      <c r="R15" s="39"/>
      <c r="S15" s="39"/>
      <c r="T15" s="99">
        <f t="shared" si="6"/>
        <v>652</v>
      </c>
      <c r="U15" s="96">
        <f t="shared" si="7"/>
        <v>63.922</v>
      </c>
      <c r="V15" s="41"/>
      <c r="W15" s="41"/>
      <c r="X15" s="41"/>
      <c r="Y15" s="41"/>
      <c r="Z15" s="41"/>
    </row>
    <row r="16" spans="1:21" s="24" customFormat="1" ht="26.25" customHeight="1">
      <c r="A16" s="30">
        <v>8</v>
      </c>
      <c r="B16" s="100" t="s">
        <v>71</v>
      </c>
      <c r="C16" s="101" t="s">
        <v>72</v>
      </c>
      <c r="D16" s="51" t="s">
        <v>26</v>
      </c>
      <c r="E16" s="49"/>
      <c r="F16" s="50" t="s">
        <v>96</v>
      </c>
      <c r="G16" s="51"/>
      <c r="H16" s="51" t="s">
        <v>76</v>
      </c>
      <c r="I16" s="105">
        <v>219</v>
      </c>
      <c r="J16" s="96">
        <f t="shared" si="0"/>
        <v>64.41176470588235</v>
      </c>
      <c r="K16" s="97">
        <f t="shared" si="1"/>
        <v>7</v>
      </c>
      <c r="L16" s="98">
        <v>216.5</v>
      </c>
      <c r="M16" s="96">
        <f t="shared" si="2"/>
        <v>63.6764705882353</v>
      </c>
      <c r="N16" s="97">
        <f t="shared" si="3"/>
        <v>7</v>
      </c>
      <c r="O16" s="98">
        <v>215</v>
      </c>
      <c r="P16" s="96">
        <f t="shared" si="4"/>
        <v>63.23529411764706</v>
      </c>
      <c r="Q16" s="97">
        <f t="shared" si="5"/>
        <v>9</v>
      </c>
      <c r="R16" s="39"/>
      <c r="S16" s="39"/>
      <c r="T16" s="99">
        <f t="shared" si="6"/>
        <v>650.5</v>
      </c>
      <c r="U16" s="96">
        <f t="shared" si="7"/>
        <v>63.775</v>
      </c>
    </row>
    <row r="17" spans="1:256" s="24" customFormat="1" ht="26.25" customHeight="1">
      <c r="A17" s="30">
        <v>9</v>
      </c>
      <c r="B17" s="43" t="s">
        <v>97</v>
      </c>
      <c r="C17" s="44" t="s">
        <v>98</v>
      </c>
      <c r="D17" s="45" t="s">
        <v>50</v>
      </c>
      <c r="E17" s="44" t="s">
        <v>99</v>
      </c>
      <c r="F17" s="31" t="s">
        <v>100</v>
      </c>
      <c r="G17" s="106" t="s">
        <v>101</v>
      </c>
      <c r="H17" s="33" t="s">
        <v>45</v>
      </c>
      <c r="I17" s="107">
        <v>222.5</v>
      </c>
      <c r="J17" s="96">
        <f t="shared" si="0"/>
        <v>65.44117647058823</v>
      </c>
      <c r="K17" s="97">
        <f t="shared" si="1"/>
        <v>3</v>
      </c>
      <c r="L17" s="98">
        <v>209.5</v>
      </c>
      <c r="M17" s="96">
        <f t="shared" si="2"/>
        <v>61.61764705882353</v>
      </c>
      <c r="N17" s="97">
        <f t="shared" si="3"/>
        <v>13</v>
      </c>
      <c r="O17" s="98">
        <v>218</v>
      </c>
      <c r="P17" s="96">
        <f t="shared" si="4"/>
        <v>64.11764705882354</v>
      </c>
      <c r="Q17" s="97">
        <f t="shared" si="5"/>
        <v>5</v>
      </c>
      <c r="R17" s="39"/>
      <c r="S17" s="39"/>
      <c r="T17" s="99">
        <f t="shared" si="6"/>
        <v>650</v>
      </c>
      <c r="U17" s="96">
        <f t="shared" si="7"/>
        <v>63.725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6" s="24" customFormat="1" ht="26.25" customHeight="1">
      <c r="A18" s="30">
        <v>10</v>
      </c>
      <c r="B18" s="43" t="s">
        <v>102</v>
      </c>
      <c r="C18" s="44" t="s">
        <v>103</v>
      </c>
      <c r="D18" s="45" t="s">
        <v>50</v>
      </c>
      <c r="E18" s="32" t="s">
        <v>104</v>
      </c>
      <c r="F18" s="93" t="s">
        <v>105</v>
      </c>
      <c r="G18" s="94" t="s">
        <v>106</v>
      </c>
      <c r="H18" s="33" t="s">
        <v>107</v>
      </c>
      <c r="I18" s="95">
        <v>211</v>
      </c>
      <c r="J18" s="96">
        <f t="shared" si="0"/>
        <v>62.05882352941177</v>
      </c>
      <c r="K18" s="97">
        <f t="shared" si="1"/>
        <v>13</v>
      </c>
      <c r="L18" s="98">
        <v>214</v>
      </c>
      <c r="M18" s="96">
        <f t="shared" si="2"/>
        <v>62.94117647058824</v>
      </c>
      <c r="N18" s="97">
        <f t="shared" si="3"/>
        <v>9</v>
      </c>
      <c r="O18" s="98">
        <v>223.5</v>
      </c>
      <c r="P18" s="96">
        <f t="shared" si="4"/>
        <v>65.73529411764706</v>
      </c>
      <c r="Q18" s="97">
        <f t="shared" si="5"/>
        <v>1</v>
      </c>
      <c r="R18" s="39"/>
      <c r="S18" s="39"/>
      <c r="T18" s="99">
        <f t="shared" si="6"/>
        <v>648.5</v>
      </c>
      <c r="U18" s="96">
        <f t="shared" si="7"/>
        <v>63.578</v>
      </c>
      <c r="V18" s="41"/>
      <c r="W18" s="41"/>
      <c r="X18" s="41"/>
      <c r="Y18" s="41"/>
      <c r="Z18" s="41"/>
    </row>
    <row r="19" spans="1:26" s="24" customFormat="1" ht="26.25" customHeight="1">
      <c r="A19" s="30">
        <v>11</v>
      </c>
      <c r="B19" s="60" t="s">
        <v>108</v>
      </c>
      <c r="C19" s="61" t="s">
        <v>109</v>
      </c>
      <c r="D19" s="58" t="s">
        <v>26</v>
      </c>
      <c r="E19" s="108" t="s">
        <v>110</v>
      </c>
      <c r="F19" s="109" t="s">
        <v>111</v>
      </c>
      <c r="G19" s="110" t="s">
        <v>112</v>
      </c>
      <c r="H19" s="62" t="s">
        <v>45</v>
      </c>
      <c r="I19" s="111">
        <v>213.5</v>
      </c>
      <c r="J19" s="96">
        <f t="shared" si="0"/>
        <v>62.794117647058826</v>
      </c>
      <c r="K19" s="112">
        <f t="shared" si="1"/>
        <v>12</v>
      </c>
      <c r="L19" s="113">
        <v>214</v>
      </c>
      <c r="M19" s="96">
        <f t="shared" si="2"/>
        <v>62.94117647058824</v>
      </c>
      <c r="N19" s="112">
        <f t="shared" si="3"/>
        <v>9</v>
      </c>
      <c r="O19" s="113">
        <v>211.5</v>
      </c>
      <c r="P19" s="96">
        <f t="shared" si="4"/>
        <v>62.20588235294118</v>
      </c>
      <c r="Q19" s="112">
        <f t="shared" si="5"/>
        <v>12</v>
      </c>
      <c r="R19" s="114"/>
      <c r="S19" s="114"/>
      <c r="T19" s="115">
        <f t="shared" si="6"/>
        <v>639</v>
      </c>
      <c r="U19" s="116">
        <f t="shared" si="7"/>
        <v>62.647</v>
      </c>
      <c r="V19" s="41"/>
      <c r="W19" s="41"/>
      <c r="X19" s="41"/>
      <c r="Y19" s="41"/>
      <c r="Z19" s="41"/>
    </row>
    <row r="20" spans="1:26" s="24" customFormat="1" ht="26.25" customHeight="1">
      <c r="A20" s="30">
        <v>12</v>
      </c>
      <c r="B20" s="117" t="s">
        <v>113</v>
      </c>
      <c r="C20" s="118" t="s">
        <v>114</v>
      </c>
      <c r="D20" s="119" t="s">
        <v>26</v>
      </c>
      <c r="E20" s="118" t="s">
        <v>115</v>
      </c>
      <c r="F20" s="120" t="s">
        <v>116</v>
      </c>
      <c r="G20" s="121" t="s">
        <v>117</v>
      </c>
      <c r="H20" s="119" t="s">
        <v>45</v>
      </c>
      <c r="I20" s="95">
        <v>218</v>
      </c>
      <c r="J20" s="96">
        <f t="shared" si="0"/>
        <v>64.11764705882354</v>
      </c>
      <c r="K20" s="122">
        <f t="shared" si="1"/>
        <v>9</v>
      </c>
      <c r="L20" s="123">
        <v>206.5</v>
      </c>
      <c r="M20" s="96">
        <f t="shared" si="2"/>
        <v>60.73529411764706</v>
      </c>
      <c r="N20" s="122">
        <f t="shared" si="3"/>
        <v>15</v>
      </c>
      <c r="O20" s="123">
        <v>208.5</v>
      </c>
      <c r="P20" s="96">
        <f t="shared" si="4"/>
        <v>61.32352941176471</v>
      </c>
      <c r="Q20" s="122">
        <f t="shared" si="5"/>
        <v>13</v>
      </c>
      <c r="R20" s="124"/>
      <c r="S20" s="124"/>
      <c r="T20" s="125">
        <f t="shared" si="6"/>
        <v>633</v>
      </c>
      <c r="U20" s="126">
        <f t="shared" si="7"/>
        <v>62.059</v>
      </c>
      <c r="V20" s="41"/>
      <c r="W20" s="41"/>
      <c r="X20" s="41"/>
      <c r="Y20" s="41"/>
      <c r="Z20" s="41"/>
    </row>
    <row r="21" spans="1:26" s="24" customFormat="1" ht="26.25" customHeight="1">
      <c r="A21" s="30">
        <v>13</v>
      </c>
      <c r="B21" s="127" t="s">
        <v>118</v>
      </c>
      <c r="C21" s="128" t="s">
        <v>119</v>
      </c>
      <c r="D21" s="129" t="s">
        <v>50</v>
      </c>
      <c r="E21" s="130" t="s">
        <v>120</v>
      </c>
      <c r="F21" s="131" t="s">
        <v>121</v>
      </c>
      <c r="G21" s="129" t="s">
        <v>122</v>
      </c>
      <c r="H21" s="129" t="s">
        <v>45</v>
      </c>
      <c r="I21" s="95">
        <v>214.5</v>
      </c>
      <c r="J21" s="96">
        <f t="shared" si="0"/>
        <v>63.08823529411765</v>
      </c>
      <c r="K21" s="122">
        <f t="shared" si="1"/>
        <v>11</v>
      </c>
      <c r="L21" s="123">
        <v>211.5</v>
      </c>
      <c r="M21" s="96">
        <f t="shared" si="2"/>
        <v>62.20588235294118</v>
      </c>
      <c r="N21" s="122">
        <f t="shared" si="3"/>
        <v>11</v>
      </c>
      <c r="O21" s="123">
        <v>205.5</v>
      </c>
      <c r="P21" s="96">
        <f t="shared" si="4"/>
        <v>60.44117647058824</v>
      </c>
      <c r="Q21" s="122">
        <f t="shared" si="5"/>
        <v>14</v>
      </c>
      <c r="R21" s="124"/>
      <c r="S21" s="124"/>
      <c r="T21" s="125">
        <f t="shared" si="6"/>
        <v>631.5</v>
      </c>
      <c r="U21" s="126">
        <f t="shared" si="7"/>
        <v>61.912</v>
      </c>
      <c r="V21" s="41"/>
      <c r="W21" s="41"/>
      <c r="X21" s="41"/>
      <c r="Y21" s="41"/>
      <c r="Z21" s="41"/>
    </row>
    <row r="22" spans="1:256" s="41" customFormat="1" ht="26.25" customHeight="1">
      <c r="A22" s="30">
        <v>14</v>
      </c>
      <c r="B22" s="132" t="s">
        <v>123</v>
      </c>
      <c r="C22" s="133" t="s">
        <v>124</v>
      </c>
      <c r="D22" s="119" t="s">
        <v>50</v>
      </c>
      <c r="E22" s="118" t="s">
        <v>125</v>
      </c>
      <c r="F22" s="134" t="s">
        <v>126</v>
      </c>
      <c r="G22" s="134"/>
      <c r="H22" s="119" t="s">
        <v>107</v>
      </c>
      <c r="I22" s="95">
        <v>206</v>
      </c>
      <c r="J22" s="96">
        <f t="shared" si="0"/>
        <v>60.58823529411765</v>
      </c>
      <c r="K22" s="122">
        <f t="shared" si="1"/>
        <v>14</v>
      </c>
      <c r="L22" s="123">
        <v>209</v>
      </c>
      <c r="M22" s="96">
        <f t="shared" si="2"/>
        <v>61.470588235294116</v>
      </c>
      <c r="N22" s="122">
        <f t="shared" si="3"/>
        <v>14</v>
      </c>
      <c r="O22" s="123">
        <v>215</v>
      </c>
      <c r="P22" s="96">
        <f t="shared" si="4"/>
        <v>63.23529411764706</v>
      </c>
      <c r="Q22" s="122">
        <f t="shared" si="5"/>
        <v>9</v>
      </c>
      <c r="R22" s="124"/>
      <c r="S22" s="124"/>
      <c r="T22" s="125">
        <f t="shared" si="6"/>
        <v>630</v>
      </c>
      <c r="U22" s="126">
        <f t="shared" si="7"/>
        <v>61.765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6" s="24" customFormat="1" ht="26.25" customHeight="1">
      <c r="A23" s="30">
        <v>15</v>
      </c>
      <c r="B23" s="132" t="s">
        <v>97</v>
      </c>
      <c r="C23" s="133" t="s">
        <v>98</v>
      </c>
      <c r="D23" s="65" t="s">
        <v>50</v>
      </c>
      <c r="E23" s="133"/>
      <c r="F23" s="135" t="s">
        <v>127</v>
      </c>
      <c r="G23" s="136"/>
      <c r="H23" s="119" t="s">
        <v>45</v>
      </c>
      <c r="I23" s="95">
        <v>203.5</v>
      </c>
      <c r="J23" s="96">
        <f t="shared" si="0"/>
        <v>59.85294117647059</v>
      </c>
      <c r="K23" s="122">
        <f t="shared" si="1"/>
        <v>15</v>
      </c>
      <c r="L23" s="123">
        <v>210</v>
      </c>
      <c r="M23" s="96">
        <f t="shared" si="2"/>
        <v>61.76470588235294</v>
      </c>
      <c r="N23" s="122">
        <f t="shared" si="3"/>
        <v>12</v>
      </c>
      <c r="O23" s="123">
        <v>202</v>
      </c>
      <c r="P23" s="96">
        <f t="shared" si="4"/>
        <v>59.411764705882355</v>
      </c>
      <c r="Q23" s="122">
        <f t="shared" si="5"/>
        <v>15</v>
      </c>
      <c r="R23" s="124"/>
      <c r="S23" s="124"/>
      <c r="T23" s="125">
        <f t="shared" si="6"/>
        <v>615.5</v>
      </c>
      <c r="U23" s="126">
        <f t="shared" si="7"/>
        <v>60.343</v>
      </c>
      <c r="V23" s="41"/>
      <c r="W23" s="41"/>
      <c r="X23" s="41"/>
      <c r="Y23" s="41"/>
      <c r="Z23" s="41"/>
    </row>
    <row r="24" spans="1:21" s="41" customFormat="1" ht="24" customHeight="1">
      <c r="A24" s="74"/>
      <c r="B24" s="75" t="s">
        <v>59</v>
      </c>
      <c r="C24" s="75"/>
      <c r="D24" s="75"/>
      <c r="E24" s="76"/>
      <c r="F24" s="77" t="s">
        <v>60</v>
      </c>
      <c r="G24" s="77"/>
      <c r="H24" s="77"/>
      <c r="I24" s="78"/>
      <c r="J24" s="79" t="s">
        <v>61</v>
      </c>
      <c r="K24" s="79"/>
      <c r="L24" s="79"/>
      <c r="M24" s="79"/>
      <c r="N24" s="79"/>
      <c r="O24" s="79"/>
      <c r="P24" s="80"/>
      <c r="Q24" s="74"/>
      <c r="R24" s="81"/>
      <c r="S24" s="81"/>
      <c r="T24" s="81"/>
      <c r="U24" s="82"/>
    </row>
    <row r="25" spans="1:21" s="24" customFormat="1" ht="24" customHeight="1">
      <c r="A25" s="3"/>
      <c r="B25" s="75" t="s">
        <v>62</v>
      </c>
      <c r="C25" s="75"/>
      <c r="D25" s="75"/>
      <c r="E25" s="83"/>
      <c r="F25" s="77" t="s">
        <v>63</v>
      </c>
      <c r="G25" s="77"/>
      <c r="H25" s="7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24" customFormat="1" ht="24" customHeight="1">
      <c r="A26" s="3"/>
      <c r="B26" s="84"/>
      <c r="C26" s="84"/>
      <c r="D26" s="84"/>
      <c r="E26" s="84"/>
      <c r="F26" s="84"/>
      <c r="G26" s="84"/>
      <c r="H26" s="8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24" customFormat="1" ht="24" customHeight="1">
      <c r="A27" s="3"/>
      <c r="B27" s="84"/>
      <c r="C27" s="84"/>
      <c r="D27" s="84"/>
      <c r="E27" s="84"/>
      <c r="F27" s="84"/>
      <c r="G27" s="84"/>
      <c r="H27" s="8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24" customFormat="1" ht="24" customHeight="1">
      <c r="A28" s="3"/>
      <c r="B28" s="84"/>
      <c r="C28" s="84"/>
      <c r="D28" s="84"/>
      <c r="E28" s="84"/>
      <c r="F28" s="84"/>
      <c r="G28" s="84"/>
      <c r="H28" s="8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24" customFormat="1" ht="24" customHeight="1">
      <c r="A29" s="3"/>
      <c r="B29" s="84"/>
      <c r="C29" s="84"/>
      <c r="D29" s="84"/>
      <c r="E29" s="84"/>
      <c r="F29" s="84"/>
      <c r="G29" s="84"/>
      <c r="H29" s="8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41" customFormat="1" ht="24" customHeight="1">
      <c r="A30" s="3"/>
      <c r="B30" s="84"/>
      <c r="C30" s="84"/>
      <c r="D30" s="84"/>
      <c r="E30" s="84"/>
      <c r="F30" s="84"/>
      <c r="G30" s="84"/>
      <c r="H30" s="8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74" customFormat="1" ht="20.25" customHeight="1">
      <c r="A31" s="3"/>
      <c r="B31" s="84"/>
      <c r="C31" s="84"/>
      <c r="D31" s="84"/>
      <c r="E31" s="84"/>
      <c r="F31" s="84"/>
      <c r="G31" s="84"/>
      <c r="H31" s="8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</sheetData>
  <sheetProtection selectLockedCells="1" selectUnlockedCells="1"/>
  <mergeCells count="25">
    <mergeCell ref="U7:U8"/>
    <mergeCell ref="B24:D24"/>
    <mergeCell ref="F24:H24"/>
    <mergeCell ref="J24:O24"/>
    <mergeCell ref="R24:T24"/>
    <mergeCell ref="B25:D25"/>
    <mergeCell ref="F25:H25"/>
    <mergeCell ref="H7:H8"/>
    <mergeCell ref="I7:K7"/>
    <mergeCell ref="L7:N7"/>
    <mergeCell ref="O7:Q7"/>
    <mergeCell ref="R7:S7"/>
    <mergeCell ref="T7:T8"/>
    <mergeCell ref="A7:A8"/>
    <mergeCell ref="B7:B8"/>
    <mergeCell ref="D7:D8"/>
    <mergeCell ref="E7:E8"/>
    <mergeCell ref="F7:F8"/>
    <mergeCell ref="G7:G8"/>
    <mergeCell ref="A1:V1"/>
    <mergeCell ref="A2:U2"/>
    <mergeCell ref="A3:U3"/>
    <mergeCell ref="A4:U4"/>
    <mergeCell ref="A5:U5"/>
    <mergeCell ref="R6:U6"/>
  </mergeCells>
  <printOptions horizontalCentered="1"/>
  <pageMargins left="0" right="0" top="0" bottom="0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37"/>
  <sheetViews>
    <sheetView view="pageBreakPreview" zoomScaleSheetLayoutView="100" workbookViewId="0" topLeftCell="A19">
      <selection activeCell="A17" sqref="A17:L17"/>
    </sheetView>
  </sheetViews>
  <sheetFormatPr defaultColWidth="9.140625" defaultRowHeight="15"/>
  <cols>
    <col min="1" max="1" width="5.28125" style="3" customWidth="1"/>
    <col min="2" max="2" width="15.140625" style="84" customWidth="1"/>
    <col min="3" max="3" width="10.00390625" style="84" hidden="1" customWidth="1"/>
    <col min="4" max="4" width="6.57421875" style="84" customWidth="1"/>
    <col min="5" max="5" width="9.140625" style="84" hidden="1" customWidth="1"/>
    <col min="6" max="6" width="31.8515625" style="84" customWidth="1"/>
    <col min="7" max="7" width="11.57421875" style="84" customWidth="1"/>
    <col min="8" max="8" width="13.57421875" style="84" customWidth="1"/>
    <col min="9" max="9" width="6.28125" style="3" customWidth="1"/>
    <col min="10" max="10" width="8.57421875" style="3" customWidth="1"/>
    <col min="11" max="11" width="4.8515625" style="3" customWidth="1"/>
    <col min="12" max="12" width="6.140625" style="3" customWidth="1"/>
    <col min="13" max="13" width="8.00390625" style="3" customWidth="1"/>
    <col min="14" max="14" width="5.00390625" style="3" customWidth="1"/>
    <col min="15" max="15" width="6.140625" style="3" customWidth="1"/>
    <col min="16" max="16" width="8.00390625" style="3" customWidth="1"/>
    <col min="17" max="17" width="5.00390625" style="3" customWidth="1"/>
    <col min="18" max="18" width="4.7109375" style="3" customWidth="1"/>
    <col min="19" max="19" width="4.28125" style="3" customWidth="1"/>
    <col min="20" max="21" width="8.00390625" style="3" customWidth="1"/>
    <col min="22" max="16384" width="9.140625" style="3" customWidth="1"/>
  </cols>
  <sheetData>
    <row r="1" spans="1:256" s="88" customFormat="1" ht="31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6"/>
      <c r="Y1" s="86"/>
      <c r="Z1" s="86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21" s="137" customFormat="1" ht="1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s="137" customFormat="1" ht="12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20.25" customHeight="1">
      <c r="A4" s="138" t="s">
        <v>128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s="8" customFormat="1" ht="21" customHeight="1">
      <c r="A5" s="7" t="s">
        <v>129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2" customFormat="1" ht="15" customHeight="1">
      <c r="A6" s="9" t="s">
        <v>5</v>
      </c>
      <c r="B6" s="9"/>
      <c r="C6" s="9"/>
      <c r="D6" s="9"/>
      <c r="E6" s="9"/>
      <c r="F6" s="9"/>
      <c r="G6" s="10"/>
      <c r="H6" s="11"/>
      <c r="R6" s="13" t="s">
        <v>6</v>
      </c>
      <c r="S6" s="13"/>
      <c r="T6" s="13"/>
      <c r="U6" s="13"/>
    </row>
    <row r="7" spans="1:21" s="24" customFormat="1" ht="16.5" customHeight="1">
      <c r="A7" s="14" t="s">
        <v>7</v>
      </c>
      <c r="B7" s="15" t="s">
        <v>8</v>
      </c>
      <c r="C7" s="92"/>
      <c r="D7" s="17" t="s">
        <v>9</v>
      </c>
      <c r="E7" s="17" t="s">
        <v>10</v>
      </c>
      <c r="F7" s="15" t="s">
        <v>11</v>
      </c>
      <c r="G7" s="18" t="s">
        <v>12</v>
      </c>
      <c r="H7" s="18" t="s">
        <v>13</v>
      </c>
      <c r="I7" s="19" t="s">
        <v>14</v>
      </c>
      <c r="J7" s="19"/>
      <c r="K7" s="19"/>
      <c r="L7" s="20" t="s">
        <v>15</v>
      </c>
      <c r="M7" s="20"/>
      <c r="N7" s="20"/>
      <c r="O7" s="19" t="s">
        <v>16</v>
      </c>
      <c r="P7" s="19"/>
      <c r="Q7" s="19"/>
      <c r="R7" s="21" t="s">
        <v>130</v>
      </c>
      <c r="S7" s="21"/>
      <c r="T7" s="22" t="s">
        <v>18</v>
      </c>
      <c r="U7" s="23" t="s">
        <v>19</v>
      </c>
    </row>
    <row r="8" spans="1:21" s="24" customFormat="1" ht="30.75" customHeight="1">
      <c r="A8" s="14"/>
      <c r="B8" s="15"/>
      <c r="C8" s="92"/>
      <c r="D8" s="17"/>
      <c r="E8" s="17"/>
      <c r="F8" s="15"/>
      <c r="G8" s="18"/>
      <c r="H8" s="18"/>
      <c r="I8" s="26" t="s">
        <v>20</v>
      </c>
      <c r="J8" s="27" t="s">
        <v>21</v>
      </c>
      <c r="K8" s="26" t="s">
        <v>7</v>
      </c>
      <c r="L8" s="26" t="s">
        <v>20</v>
      </c>
      <c r="M8" s="27" t="s">
        <v>21</v>
      </c>
      <c r="N8" s="26" t="s">
        <v>7</v>
      </c>
      <c r="O8" s="26" t="s">
        <v>20</v>
      </c>
      <c r="P8" s="27" t="s">
        <v>21</v>
      </c>
      <c r="Q8" s="26" t="s">
        <v>7</v>
      </c>
      <c r="R8" s="28" t="s">
        <v>22</v>
      </c>
      <c r="S8" s="29" t="s">
        <v>23</v>
      </c>
      <c r="T8" s="22"/>
      <c r="U8" s="23"/>
    </row>
    <row r="9" spans="1:26" s="24" customFormat="1" ht="17.25" customHeight="1">
      <c r="A9" s="139" t="s">
        <v>131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41"/>
      <c r="W9" s="41"/>
      <c r="X9" s="41"/>
      <c r="Y9" s="41"/>
      <c r="Z9" s="41"/>
    </row>
    <row r="10" spans="1:26" s="41" customFormat="1" ht="23.25" customHeight="1">
      <c r="A10" s="30">
        <v>1</v>
      </c>
      <c r="B10" s="142" t="s">
        <v>132</v>
      </c>
      <c r="C10" s="143" t="s">
        <v>133</v>
      </c>
      <c r="D10" s="144" t="s">
        <v>50</v>
      </c>
      <c r="E10" s="145" t="s">
        <v>134</v>
      </c>
      <c r="F10" s="146" t="s">
        <v>135</v>
      </c>
      <c r="G10" s="144" t="s">
        <v>136</v>
      </c>
      <c r="H10" s="144" t="s">
        <v>137</v>
      </c>
      <c r="I10" s="95">
        <v>200.5</v>
      </c>
      <c r="J10" s="96">
        <f aca="true" t="shared" si="0" ref="J10:J17">I10/3-IF($R10=1,0.5,IF($R10=2,1.5,0))</f>
        <v>66.83333333333333</v>
      </c>
      <c r="K10" s="97">
        <f>RANK(J10,J$10:J$17,0)</f>
        <v>1</v>
      </c>
      <c r="L10" s="98">
        <v>198</v>
      </c>
      <c r="M10" s="96">
        <f aca="true" t="shared" si="1" ref="M10:M17">L10/3-IF($R10=1,0.5,IF($R10=2,1.5,0))</f>
        <v>66</v>
      </c>
      <c r="N10" s="97">
        <f>RANK(M10,M$10:M$17,0)</f>
        <v>1</v>
      </c>
      <c r="O10" s="98">
        <v>199</v>
      </c>
      <c r="P10" s="96">
        <f aca="true" t="shared" si="2" ref="P10:P17">O10/3-IF($R10=1,0.5,IF($R10=2,1.5,0))</f>
        <v>66.33333333333333</v>
      </c>
      <c r="Q10" s="97">
        <f>RANK(P10,P$10:P$17,0)</f>
        <v>2</v>
      </c>
      <c r="R10" s="39"/>
      <c r="S10" s="39"/>
      <c r="T10" s="99">
        <f aca="true" t="shared" si="3" ref="T10:T17">O10+L10+I10</f>
        <v>597.5</v>
      </c>
      <c r="U10" s="96">
        <f aca="true" t="shared" si="4" ref="U10:U17">ROUND(SUM(J10,M10,P10)/3,3)</f>
        <v>66.389</v>
      </c>
      <c r="V10" s="24"/>
      <c r="W10" s="24"/>
      <c r="X10" s="24"/>
      <c r="Y10" s="24"/>
      <c r="Z10" s="24"/>
    </row>
    <row r="11" spans="1:256" s="24" customFormat="1" ht="23.25" customHeight="1">
      <c r="A11" s="30">
        <v>2</v>
      </c>
      <c r="B11" s="43" t="s">
        <v>138</v>
      </c>
      <c r="C11" s="44" t="s">
        <v>139</v>
      </c>
      <c r="D11" s="45">
        <v>2</v>
      </c>
      <c r="E11" s="44" t="s">
        <v>140</v>
      </c>
      <c r="F11" s="50" t="s">
        <v>141</v>
      </c>
      <c r="G11" s="147" t="s">
        <v>117</v>
      </c>
      <c r="H11" s="33" t="s">
        <v>45</v>
      </c>
      <c r="I11" s="95">
        <v>195.5</v>
      </c>
      <c r="J11" s="96">
        <f t="shared" si="0"/>
        <v>65.16666666666667</v>
      </c>
      <c r="K11" s="97">
        <f aca="true" t="shared" si="5" ref="K11:K17">RANK(J11,J$10:J$17,0)</f>
        <v>2</v>
      </c>
      <c r="L11" s="98">
        <v>189</v>
      </c>
      <c r="M11" s="96">
        <f t="shared" si="1"/>
        <v>63</v>
      </c>
      <c r="N11" s="97">
        <f aca="true" t="shared" si="6" ref="N11:N17">RANK(M11,M$10:M$17,0)</f>
        <v>2</v>
      </c>
      <c r="O11" s="98">
        <v>199.5</v>
      </c>
      <c r="P11" s="96">
        <f t="shared" si="2"/>
        <v>66.5</v>
      </c>
      <c r="Q11" s="97">
        <f aca="true" t="shared" si="7" ref="Q11:Q17">RANK(P11,P$10:P$17,0)</f>
        <v>1</v>
      </c>
      <c r="R11" s="39"/>
      <c r="S11" s="39"/>
      <c r="T11" s="99">
        <f t="shared" si="3"/>
        <v>584</v>
      </c>
      <c r="U11" s="96">
        <f t="shared" si="4"/>
        <v>64.889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6" s="24" customFormat="1" ht="23.25" customHeight="1">
      <c r="A12" s="30">
        <v>3</v>
      </c>
      <c r="B12" s="142" t="s">
        <v>142</v>
      </c>
      <c r="C12" s="143"/>
      <c r="D12" s="144" t="s">
        <v>143</v>
      </c>
      <c r="E12" s="145"/>
      <c r="F12" s="146" t="s">
        <v>144</v>
      </c>
      <c r="G12" s="144"/>
      <c r="H12" s="144" t="s">
        <v>45</v>
      </c>
      <c r="I12" s="95">
        <v>191.5</v>
      </c>
      <c r="J12" s="96">
        <f t="shared" si="0"/>
        <v>63.833333333333336</v>
      </c>
      <c r="K12" s="97">
        <f t="shared" si="5"/>
        <v>3</v>
      </c>
      <c r="L12" s="98">
        <v>179.5</v>
      </c>
      <c r="M12" s="96">
        <f t="shared" si="1"/>
        <v>59.833333333333336</v>
      </c>
      <c r="N12" s="97">
        <f t="shared" si="6"/>
        <v>6</v>
      </c>
      <c r="O12" s="98">
        <v>198</v>
      </c>
      <c r="P12" s="96">
        <f t="shared" si="2"/>
        <v>66</v>
      </c>
      <c r="Q12" s="97">
        <f t="shared" si="7"/>
        <v>3</v>
      </c>
      <c r="R12" s="39"/>
      <c r="S12" s="39"/>
      <c r="T12" s="99">
        <f t="shared" si="3"/>
        <v>569</v>
      </c>
      <c r="U12" s="96">
        <f t="shared" si="4"/>
        <v>63.222</v>
      </c>
      <c r="V12" s="41"/>
      <c r="W12" s="41"/>
      <c r="X12" s="41"/>
      <c r="Y12" s="41"/>
      <c r="Z12" s="41"/>
    </row>
    <row r="13" spans="1:26" s="24" customFormat="1" ht="23.25" customHeight="1">
      <c r="A13" s="30">
        <v>4</v>
      </c>
      <c r="B13" s="43" t="s">
        <v>145</v>
      </c>
      <c r="C13" s="44" t="s">
        <v>146</v>
      </c>
      <c r="D13" s="33" t="s">
        <v>143</v>
      </c>
      <c r="E13" s="32" t="s">
        <v>147</v>
      </c>
      <c r="F13" s="93" t="s">
        <v>148</v>
      </c>
      <c r="G13" s="45" t="s">
        <v>149</v>
      </c>
      <c r="H13" s="33" t="s">
        <v>45</v>
      </c>
      <c r="I13" s="95">
        <v>191.5</v>
      </c>
      <c r="J13" s="96">
        <f t="shared" si="0"/>
        <v>63.833333333333336</v>
      </c>
      <c r="K13" s="97">
        <f t="shared" si="5"/>
        <v>3</v>
      </c>
      <c r="L13" s="98">
        <v>187</v>
      </c>
      <c r="M13" s="96">
        <f t="shared" si="1"/>
        <v>62.333333333333336</v>
      </c>
      <c r="N13" s="97">
        <f t="shared" si="6"/>
        <v>3</v>
      </c>
      <c r="O13" s="98">
        <v>190</v>
      </c>
      <c r="P13" s="96">
        <f t="shared" si="2"/>
        <v>63.333333333333336</v>
      </c>
      <c r="Q13" s="97">
        <f t="shared" si="7"/>
        <v>5</v>
      </c>
      <c r="R13" s="39"/>
      <c r="S13" s="39"/>
      <c r="T13" s="99">
        <f t="shared" si="3"/>
        <v>568.5</v>
      </c>
      <c r="U13" s="96">
        <f t="shared" si="4"/>
        <v>63.167</v>
      </c>
      <c r="V13" s="41"/>
      <c r="W13" s="41"/>
      <c r="X13" s="41"/>
      <c r="Y13" s="41"/>
      <c r="Z13" s="41"/>
    </row>
    <row r="14" spans="1:256" s="24" customFormat="1" ht="23.25" customHeight="1">
      <c r="A14" s="30">
        <v>5</v>
      </c>
      <c r="B14" s="43" t="s">
        <v>150</v>
      </c>
      <c r="C14" s="44" t="s">
        <v>151</v>
      </c>
      <c r="D14" s="45">
        <v>1</v>
      </c>
      <c r="E14" s="148" t="s">
        <v>152</v>
      </c>
      <c r="F14" s="149" t="s">
        <v>153</v>
      </c>
      <c r="G14" s="150" t="s">
        <v>117</v>
      </c>
      <c r="H14" s="33" t="s">
        <v>45</v>
      </c>
      <c r="I14" s="95">
        <v>188.5</v>
      </c>
      <c r="J14" s="96">
        <f t="shared" si="0"/>
        <v>62.833333333333336</v>
      </c>
      <c r="K14" s="97">
        <f t="shared" si="5"/>
        <v>5</v>
      </c>
      <c r="L14" s="98">
        <v>183.5</v>
      </c>
      <c r="M14" s="96">
        <f t="shared" si="1"/>
        <v>61.166666666666664</v>
      </c>
      <c r="N14" s="97">
        <f t="shared" si="6"/>
        <v>4</v>
      </c>
      <c r="O14" s="98">
        <v>193.5</v>
      </c>
      <c r="P14" s="96">
        <f t="shared" si="2"/>
        <v>64.5</v>
      </c>
      <c r="Q14" s="97">
        <f t="shared" si="7"/>
        <v>4</v>
      </c>
      <c r="R14" s="39"/>
      <c r="S14" s="39"/>
      <c r="T14" s="99">
        <f t="shared" si="3"/>
        <v>565.5</v>
      </c>
      <c r="U14" s="96">
        <f t="shared" si="4"/>
        <v>62.833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6" s="24" customFormat="1" ht="23.25" customHeight="1">
      <c r="A15" s="30">
        <v>6</v>
      </c>
      <c r="B15" s="102" t="s">
        <v>154</v>
      </c>
      <c r="C15" s="103" t="s">
        <v>155</v>
      </c>
      <c r="D15" s="51">
        <v>2</v>
      </c>
      <c r="E15" s="49" t="s">
        <v>156</v>
      </c>
      <c r="F15" s="50" t="s">
        <v>157</v>
      </c>
      <c r="G15" s="51" t="s">
        <v>158</v>
      </c>
      <c r="H15" s="151" t="s">
        <v>45</v>
      </c>
      <c r="I15" s="95">
        <v>179.5</v>
      </c>
      <c r="J15" s="96">
        <f t="shared" si="0"/>
        <v>59.833333333333336</v>
      </c>
      <c r="K15" s="97">
        <f t="shared" si="5"/>
        <v>6</v>
      </c>
      <c r="L15" s="98">
        <v>182.5</v>
      </c>
      <c r="M15" s="96">
        <f t="shared" si="1"/>
        <v>60.833333333333336</v>
      </c>
      <c r="N15" s="97">
        <f t="shared" si="6"/>
        <v>5</v>
      </c>
      <c r="O15" s="98">
        <v>184.5</v>
      </c>
      <c r="P15" s="96">
        <f t="shared" si="2"/>
        <v>61.5</v>
      </c>
      <c r="Q15" s="97">
        <f t="shared" si="7"/>
        <v>6</v>
      </c>
      <c r="R15" s="39"/>
      <c r="S15" s="39"/>
      <c r="T15" s="99">
        <f t="shared" si="3"/>
        <v>546.5</v>
      </c>
      <c r="U15" s="96">
        <f t="shared" si="4"/>
        <v>60.722</v>
      </c>
      <c r="V15" s="41"/>
      <c r="W15" s="41"/>
      <c r="X15" s="41"/>
      <c r="Y15" s="41"/>
      <c r="Z15" s="41"/>
    </row>
    <row r="16" spans="1:26" s="24" customFormat="1" ht="23.25" customHeight="1">
      <c r="A16" s="30">
        <v>7</v>
      </c>
      <c r="B16" s="31" t="s">
        <v>159</v>
      </c>
      <c r="C16" s="32"/>
      <c r="D16" s="33" t="s">
        <v>143</v>
      </c>
      <c r="E16" s="32"/>
      <c r="F16" s="34" t="s">
        <v>160</v>
      </c>
      <c r="G16" s="34"/>
      <c r="H16" s="45" t="s">
        <v>45</v>
      </c>
      <c r="I16" s="95">
        <v>179.5</v>
      </c>
      <c r="J16" s="96">
        <f t="shared" si="0"/>
        <v>59.833333333333336</v>
      </c>
      <c r="K16" s="97">
        <f t="shared" si="5"/>
        <v>6</v>
      </c>
      <c r="L16" s="98">
        <v>173.5</v>
      </c>
      <c r="M16" s="96">
        <f t="shared" si="1"/>
        <v>57.833333333333336</v>
      </c>
      <c r="N16" s="97">
        <f t="shared" si="6"/>
        <v>7</v>
      </c>
      <c r="O16" s="98">
        <v>181</v>
      </c>
      <c r="P16" s="96">
        <f t="shared" si="2"/>
        <v>60.333333333333336</v>
      </c>
      <c r="Q16" s="97">
        <f t="shared" si="7"/>
        <v>7</v>
      </c>
      <c r="R16" s="39"/>
      <c r="S16" s="39"/>
      <c r="T16" s="99">
        <f t="shared" si="3"/>
        <v>534</v>
      </c>
      <c r="U16" s="96">
        <f t="shared" si="4"/>
        <v>59.333</v>
      </c>
      <c r="V16" s="41"/>
      <c r="W16" s="41"/>
      <c r="X16" s="41"/>
      <c r="Y16" s="41"/>
      <c r="Z16" s="41"/>
    </row>
    <row r="17" spans="1:26" s="24" customFormat="1" ht="23.25" customHeight="1">
      <c r="A17" s="30">
        <v>8</v>
      </c>
      <c r="B17" s="43" t="s">
        <v>161</v>
      </c>
      <c r="C17" s="44" t="s">
        <v>162</v>
      </c>
      <c r="D17" s="45" t="s">
        <v>163</v>
      </c>
      <c r="E17" s="152"/>
      <c r="F17" s="153" t="s">
        <v>164</v>
      </c>
      <c r="G17" s="54"/>
      <c r="H17" s="33" t="s">
        <v>45</v>
      </c>
      <c r="I17" s="95">
        <v>176</v>
      </c>
      <c r="J17" s="96">
        <f t="shared" si="0"/>
        <v>58.666666666666664</v>
      </c>
      <c r="K17" s="97">
        <f t="shared" si="5"/>
        <v>8</v>
      </c>
      <c r="L17" s="98">
        <v>159</v>
      </c>
      <c r="M17" s="96">
        <f t="shared" si="1"/>
        <v>53</v>
      </c>
      <c r="N17" s="97">
        <f t="shared" si="6"/>
        <v>8</v>
      </c>
      <c r="O17" s="98">
        <v>173</v>
      </c>
      <c r="P17" s="96">
        <f t="shared" si="2"/>
        <v>57.666666666666664</v>
      </c>
      <c r="Q17" s="97">
        <f t="shared" si="7"/>
        <v>8</v>
      </c>
      <c r="R17" s="39"/>
      <c r="S17" s="39"/>
      <c r="T17" s="99">
        <f t="shared" si="3"/>
        <v>508</v>
      </c>
      <c r="U17" s="96">
        <f t="shared" si="4"/>
        <v>56.444</v>
      </c>
      <c r="V17" s="41"/>
      <c r="W17" s="41"/>
      <c r="X17" s="41"/>
      <c r="Y17" s="41"/>
      <c r="Z17" s="41"/>
    </row>
    <row r="18" spans="1:26" s="24" customFormat="1" ht="17.25" customHeight="1">
      <c r="A18" s="139" t="s">
        <v>131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41"/>
      <c r="W18" s="41"/>
      <c r="X18" s="41"/>
      <c r="Y18" s="41"/>
      <c r="Z18" s="41"/>
    </row>
    <row r="19" spans="1:256" s="24" customFormat="1" ht="23.25" customHeight="1">
      <c r="A19" s="30">
        <v>1</v>
      </c>
      <c r="B19" s="43" t="s">
        <v>40</v>
      </c>
      <c r="C19" s="44" t="s">
        <v>41</v>
      </c>
      <c r="D19" s="33" t="s">
        <v>50</v>
      </c>
      <c r="E19" s="32"/>
      <c r="F19" s="93" t="s">
        <v>165</v>
      </c>
      <c r="G19" s="154" t="s">
        <v>166</v>
      </c>
      <c r="H19" s="33" t="s">
        <v>45</v>
      </c>
      <c r="I19" s="95">
        <v>204.5</v>
      </c>
      <c r="J19" s="96">
        <f aca="true" t="shared" si="8" ref="J19:J29">I19/3-IF($R19=1,0.5,IF($R19=2,1.5,0))</f>
        <v>68.16666666666667</v>
      </c>
      <c r="K19" s="97">
        <f>RANK(J19,J$19:J$29,0)</f>
        <v>1</v>
      </c>
      <c r="L19" s="98">
        <v>200.5</v>
      </c>
      <c r="M19" s="96">
        <f aca="true" t="shared" si="9" ref="M19:M29">L19/3-IF($R19=1,0.5,IF($R19=2,1.5,0))</f>
        <v>66.83333333333333</v>
      </c>
      <c r="N19" s="97">
        <f>RANK(M19,M$19:M$29,0)</f>
        <v>1</v>
      </c>
      <c r="O19" s="98">
        <v>205.5</v>
      </c>
      <c r="P19" s="96">
        <f aca="true" t="shared" si="10" ref="P19:P29">O19/3-IF($R19=1,0.5,IF($R19=2,1.5,0))</f>
        <v>68.5</v>
      </c>
      <c r="Q19" s="97">
        <f>RANK(P19,P$19:P$29,0)</f>
        <v>1</v>
      </c>
      <c r="R19" s="39"/>
      <c r="S19" s="39"/>
      <c r="T19" s="99">
        <f aca="true" t="shared" si="11" ref="T19:T29">O19+L19+I19</f>
        <v>610.5</v>
      </c>
      <c r="U19" s="96">
        <f aca="true" t="shared" si="12" ref="U19:U29">ROUND(SUM(J19,M19,P19)/3,3)</f>
        <v>67.833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6" s="24" customFormat="1" ht="23.25" customHeight="1">
      <c r="A20" s="30">
        <v>2</v>
      </c>
      <c r="B20" s="31" t="s">
        <v>167</v>
      </c>
      <c r="C20" s="32" t="s">
        <v>168</v>
      </c>
      <c r="D20" s="33" t="s">
        <v>50</v>
      </c>
      <c r="E20" s="32"/>
      <c r="F20" s="34" t="s">
        <v>169</v>
      </c>
      <c r="G20" s="34"/>
      <c r="H20" s="33" t="s">
        <v>28</v>
      </c>
      <c r="I20" s="95">
        <v>203.5</v>
      </c>
      <c r="J20" s="96">
        <f t="shared" si="8"/>
        <v>67.83333333333333</v>
      </c>
      <c r="K20" s="97">
        <f aca="true" t="shared" si="13" ref="K20:K29">RANK(J20,J$19:J$29,0)</f>
        <v>2</v>
      </c>
      <c r="L20" s="98">
        <v>200.5</v>
      </c>
      <c r="M20" s="96">
        <f t="shared" si="9"/>
        <v>66.83333333333333</v>
      </c>
      <c r="N20" s="97">
        <f aca="true" t="shared" si="14" ref="N20:N29">RANK(M20,M$19:M$29,0)</f>
        <v>1</v>
      </c>
      <c r="O20" s="98">
        <v>197.5</v>
      </c>
      <c r="P20" s="96">
        <f t="shared" si="10"/>
        <v>65.83333333333333</v>
      </c>
      <c r="Q20" s="97">
        <f aca="true" t="shared" si="15" ref="Q20:Q29">RANK(P20,P$19:P$29,0)</f>
        <v>4</v>
      </c>
      <c r="R20" s="39"/>
      <c r="S20" s="39"/>
      <c r="T20" s="99">
        <f t="shared" si="11"/>
        <v>601.5</v>
      </c>
      <c r="U20" s="96">
        <f t="shared" si="12"/>
        <v>66.833</v>
      </c>
      <c r="V20" s="41"/>
      <c r="W20" s="41"/>
      <c r="X20" s="41"/>
      <c r="Y20" s="41"/>
      <c r="Z20" s="41"/>
    </row>
    <row r="21" spans="1:256" s="24" customFormat="1" ht="23.25" customHeight="1">
      <c r="A21" s="30">
        <v>3</v>
      </c>
      <c r="B21" s="43" t="s">
        <v>97</v>
      </c>
      <c r="C21" s="44" t="s">
        <v>98</v>
      </c>
      <c r="D21" s="45" t="s">
        <v>50</v>
      </c>
      <c r="E21" s="44" t="s">
        <v>170</v>
      </c>
      <c r="F21" s="53" t="s">
        <v>171</v>
      </c>
      <c r="G21" s="54" t="s">
        <v>172</v>
      </c>
      <c r="H21" s="33" t="s">
        <v>45</v>
      </c>
      <c r="I21" s="95">
        <v>198</v>
      </c>
      <c r="J21" s="96">
        <f t="shared" si="8"/>
        <v>66</v>
      </c>
      <c r="K21" s="97">
        <f t="shared" si="13"/>
        <v>4</v>
      </c>
      <c r="L21" s="98">
        <v>197</v>
      </c>
      <c r="M21" s="96">
        <f t="shared" si="9"/>
        <v>65.66666666666667</v>
      </c>
      <c r="N21" s="97">
        <f t="shared" si="14"/>
        <v>3</v>
      </c>
      <c r="O21" s="98">
        <v>198.5</v>
      </c>
      <c r="P21" s="96">
        <f t="shared" si="10"/>
        <v>66.16666666666667</v>
      </c>
      <c r="Q21" s="97">
        <f t="shared" si="15"/>
        <v>2</v>
      </c>
      <c r="R21" s="39"/>
      <c r="S21" s="39"/>
      <c r="T21" s="99">
        <f t="shared" si="11"/>
        <v>593.5</v>
      </c>
      <c r="U21" s="96">
        <f t="shared" si="12"/>
        <v>65.944</v>
      </c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6" s="24" customFormat="1" ht="23.25" customHeight="1">
      <c r="A22" s="30">
        <v>4</v>
      </c>
      <c r="B22" s="102" t="s">
        <v>77</v>
      </c>
      <c r="C22" s="103" t="s">
        <v>78</v>
      </c>
      <c r="D22" s="45" t="s">
        <v>26</v>
      </c>
      <c r="E22" s="155" t="s">
        <v>173</v>
      </c>
      <c r="F22" s="156" t="s">
        <v>174</v>
      </c>
      <c r="G22" s="45" t="s">
        <v>149</v>
      </c>
      <c r="H22" s="45" t="s">
        <v>45</v>
      </c>
      <c r="I22" s="95">
        <v>202</v>
      </c>
      <c r="J22" s="96">
        <f t="shared" si="8"/>
        <v>67.33333333333333</v>
      </c>
      <c r="K22" s="97">
        <f t="shared" si="13"/>
        <v>3</v>
      </c>
      <c r="L22" s="98">
        <v>185</v>
      </c>
      <c r="M22" s="96">
        <f t="shared" si="9"/>
        <v>61.666666666666664</v>
      </c>
      <c r="N22" s="97">
        <f t="shared" si="14"/>
        <v>6</v>
      </c>
      <c r="O22" s="98">
        <v>198.5</v>
      </c>
      <c r="P22" s="96">
        <f t="shared" si="10"/>
        <v>66.16666666666667</v>
      </c>
      <c r="Q22" s="97">
        <f t="shared" si="15"/>
        <v>2</v>
      </c>
      <c r="R22" s="39"/>
      <c r="S22" s="39"/>
      <c r="T22" s="99">
        <f t="shared" si="11"/>
        <v>585.5</v>
      </c>
      <c r="U22" s="96">
        <f t="shared" si="12"/>
        <v>65.056</v>
      </c>
      <c r="V22" s="41"/>
      <c r="W22" s="41"/>
      <c r="X22" s="41"/>
      <c r="Y22" s="41"/>
      <c r="Z22" s="41"/>
    </row>
    <row r="23" spans="1:26" s="24" customFormat="1" ht="23.25" customHeight="1">
      <c r="A23" s="30">
        <v>5</v>
      </c>
      <c r="B23" s="102" t="s">
        <v>77</v>
      </c>
      <c r="C23" s="103" t="s">
        <v>78</v>
      </c>
      <c r="D23" s="45" t="s">
        <v>26</v>
      </c>
      <c r="E23" s="52"/>
      <c r="F23" s="153" t="s">
        <v>175</v>
      </c>
      <c r="G23" s="157"/>
      <c r="H23" s="45" t="s">
        <v>45</v>
      </c>
      <c r="I23" s="95">
        <v>189.5</v>
      </c>
      <c r="J23" s="96">
        <f t="shared" si="8"/>
        <v>63.166666666666664</v>
      </c>
      <c r="K23" s="97">
        <f t="shared" si="13"/>
        <v>6</v>
      </c>
      <c r="L23" s="98">
        <v>189</v>
      </c>
      <c r="M23" s="96">
        <f t="shared" si="9"/>
        <v>63</v>
      </c>
      <c r="N23" s="97">
        <f t="shared" si="14"/>
        <v>5</v>
      </c>
      <c r="O23" s="98">
        <v>197</v>
      </c>
      <c r="P23" s="96">
        <f t="shared" si="10"/>
        <v>65.66666666666667</v>
      </c>
      <c r="Q23" s="97">
        <f t="shared" si="15"/>
        <v>5</v>
      </c>
      <c r="R23" s="39"/>
      <c r="S23" s="39"/>
      <c r="T23" s="99">
        <f t="shared" si="11"/>
        <v>575.5</v>
      </c>
      <c r="U23" s="96">
        <f t="shared" si="12"/>
        <v>63.944</v>
      </c>
      <c r="V23" s="41"/>
      <c r="W23" s="41"/>
      <c r="X23" s="41"/>
      <c r="Y23" s="41"/>
      <c r="Z23" s="41"/>
    </row>
    <row r="24" spans="1:26" s="24" customFormat="1" ht="23.25" customHeight="1">
      <c r="A24" s="30">
        <v>6</v>
      </c>
      <c r="B24" s="158" t="s">
        <v>176</v>
      </c>
      <c r="C24" s="101" t="s">
        <v>177</v>
      </c>
      <c r="D24" s="51" t="s">
        <v>26</v>
      </c>
      <c r="E24" s="49" t="s">
        <v>178</v>
      </c>
      <c r="F24" s="50" t="s">
        <v>179</v>
      </c>
      <c r="G24" s="51" t="s">
        <v>180</v>
      </c>
      <c r="H24" s="51" t="s">
        <v>181</v>
      </c>
      <c r="I24" s="95">
        <v>194.5</v>
      </c>
      <c r="J24" s="96">
        <f t="shared" si="8"/>
        <v>64.83333333333333</v>
      </c>
      <c r="K24" s="97">
        <f t="shared" si="13"/>
        <v>5</v>
      </c>
      <c r="L24" s="98">
        <v>193.5</v>
      </c>
      <c r="M24" s="96">
        <f t="shared" si="9"/>
        <v>64.5</v>
      </c>
      <c r="N24" s="97">
        <f t="shared" si="14"/>
        <v>4</v>
      </c>
      <c r="O24" s="98">
        <v>182.5</v>
      </c>
      <c r="P24" s="96">
        <f t="shared" si="10"/>
        <v>60.833333333333336</v>
      </c>
      <c r="Q24" s="97">
        <f t="shared" si="15"/>
        <v>9</v>
      </c>
      <c r="R24" s="39"/>
      <c r="S24" s="39">
        <v>1</v>
      </c>
      <c r="T24" s="99">
        <f t="shared" si="11"/>
        <v>570.5</v>
      </c>
      <c r="U24" s="96">
        <f t="shared" si="12"/>
        <v>63.389</v>
      </c>
      <c r="V24" s="41"/>
      <c r="W24" s="41"/>
      <c r="X24" s="41"/>
      <c r="Y24" s="41"/>
      <c r="Z24" s="41"/>
    </row>
    <row r="25" spans="1:26" s="24" customFormat="1" ht="23.25" customHeight="1">
      <c r="A25" s="30">
        <v>7</v>
      </c>
      <c r="B25" s="31" t="s">
        <v>182</v>
      </c>
      <c r="C25" s="32" t="s">
        <v>183</v>
      </c>
      <c r="D25" s="33">
        <v>1</v>
      </c>
      <c r="E25" s="52"/>
      <c r="F25" s="153" t="s">
        <v>184</v>
      </c>
      <c r="G25" s="159"/>
      <c r="H25" s="33" t="s">
        <v>45</v>
      </c>
      <c r="I25" s="95">
        <v>181.5</v>
      </c>
      <c r="J25" s="96">
        <f t="shared" si="8"/>
        <v>60.5</v>
      </c>
      <c r="K25" s="97">
        <f t="shared" si="13"/>
        <v>7</v>
      </c>
      <c r="L25" s="98">
        <v>180.5</v>
      </c>
      <c r="M25" s="96">
        <f t="shared" si="9"/>
        <v>60.166666666666664</v>
      </c>
      <c r="N25" s="97">
        <f t="shared" si="14"/>
        <v>7</v>
      </c>
      <c r="O25" s="98">
        <v>186</v>
      </c>
      <c r="P25" s="96">
        <f t="shared" si="10"/>
        <v>62</v>
      </c>
      <c r="Q25" s="97">
        <f t="shared" si="15"/>
        <v>6</v>
      </c>
      <c r="R25" s="39"/>
      <c r="S25" s="39"/>
      <c r="T25" s="99">
        <f t="shared" si="11"/>
        <v>548</v>
      </c>
      <c r="U25" s="96">
        <f t="shared" si="12"/>
        <v>60.889</v>
      </c>
      <c r="V25" s="41"/>
      <c r="W25" s="41"/>
      <c r="X25" s="41"/>
      <c r="Y25" s="41"/>
      <c r="Z25" s="41"/>
    </row>
    <row r="26" spans="1:256" s="24" customFormat="1" ht="23.25" customHeight="1">
      <c r="A26" s="30">
        <v>8</v>
      </c>
      <c r="B26" s="158" t="s">
        <v>185</v>
      </c>
      <c r="C26" s="101" t="s">
        <v>186</v>
      </c>
      <c r="D26" s="51" t="s">
        <v>50</v>
      </c>
      <c r="E26" s="49"/>
      <c r="F26" s="50" t="s">
        <v>187</v>
      </c>
      <c r="G26" s="51"/>
      <c r="H26" s="51" t="s">
        <v>76</v>
      </c>
      <c r="I26" s="95">
        <v>179</v>
      </c>
      <c r="J26" s="96">
        <f t="shared" si="8"/>
        <v>59.666666666666664</v>
      </c>
      <c r="K26" s="97">
        <f t="shared" si="13"/>
        <v>9</v>
      </c>
      <c r="L26" s="98">
        <v>176.5</v>
      </c>
      <c r="M26" s="96">
        <f t="shared" si="9"/>
        <v>58.833333333333336</v>
      </c>
      <c r="N26" s="97">
        <f t="shared" si="14"/>
        <v>9</v>
      </c>
      <c r="O26" s="98">
        <v>183</v>
      </c>
      <c r="P26" s="96">
        <f t="shared" si="10"/>
        <v>61</v>
      </c>
      <c r="Q26" s="97">
        <f t="shared" si="15"/>
        <v>7</v>
      </c>
      <c r="R26" s="39"/>
      <c r="S26" s="39"/>
      <c r="T26" s="99">
        <f t="shared" si="11"/>
        <v>538.5</v>
      </c>
      <c r="U26" s="96">
        <f t="shared" si="12"/>
        <v>59.833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4" customFormat="1" ht="23.25" customHeight="1">
      <c r="A27" s="30">
        <v>9</v>
      </c>
      <c r="B27" s="43" t="s">
        <v>188</v>
      </c>
      <c r="C27" s="44" t="s">
        <v>189</v>
      </c>
      <c r="D27" s="45">
        <v>2</v>
      </c>
      <c r="E27" s="55"/>
      <c r="F27" s="160" t="s">
        <v>190</v>
      </c>
      <c r="G27" s="157"/>
      <c r="H27" s="45" t="s">
        <v>45</v>
      </c>
      <c r="I27" s="161">
        <v>181</v>
      </c>
      <c r="J27" s="96">
        <f t="shared" si="8"/>
        <v>60.333333333333336</v>
      </c>
      <c r="K27" s="97">
        <f t="shared" si="13"/>
        <v>8</v>
      </c>
      <c r="L27" s="162">
        <v>173.5</v>
      </c>
      <c r="M27" s="96">
        <f t="shared" si="9"/>
        <v>57.833333333333336</v>
      </c>
      <c r="N27" s="97">
        <f t="shared" si="14"/>
        <v>10</v>
      </c>
      <c r="O27" s="162">
        <v>181</v>
      </c>
      <c r="P27" s="96">
        <f t="shared" si="10"/>
        <v>60.333333333333336</v>
      </c>
      <c r="Q27" s="97">
        <f t="shared" si="15"/>
        <v>10</v>
      </c>
      <c r="R27" s="163"/>
      <c r="S27" s="163"/>
      <c r="T27" s="99">
        <f t="shared" si="11"/>
        <v>535.5</v>
      </c>
      <c r="U27" s="96">
        <f t="shared" si="12"/>
        <v>59.5</v>
      </c>
      <c r="V27" s="164"/>
      <c r="W27" s="164"/>
      <c r="X27" s="164"/>
      <c r="Y27" s="164"/>
      <c r="Z27" s="164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  <c r="IS27" s="165"/>
      <c r="IT27" s="165"/>
      <c r="IU27" s="165"/>
      <c r="IV27" s="165"/>
    </row>
    <row r="28" spans="1:256" s="165" customFormat="1" ht="23.25" customHeight="1">
      <c r="A28" s="30">
        <v>10</v>
      </c>
      <c r="B28" s="100" t="s">
        <v>176</v>
      </c>
      <c r="C28" s="101" t="s">
        <v>177</v>
      </c>
      <c r="D28" s="51" t="s">
        <v>26</v>
      </c>
      <c r="E28" s="49" t="s">
        <v>191</v>
      </c>
      <c r="F28" s="50" t="s">
        <v>192</v>
      </c>
      <c r="G28" s="51" t="s">
        <v>193</v>
      </c>
      <c r="H28" s="51" t="s">
        <v>181</v>
      </c>
      <c r="I28" s="95">
        <v>179</v>
      </c>
      <c r="J28" s="96">
        <f t="shared" si="8"/>
        <v>59.666666666666664</v>
      </c>
      <c r="K28" s="97">
        <f t="shared" si="13"/>
        <v>9</v>
      </c>
      <c r="L28" s="98">
        <v>177</v>
      </c>
      <c r="M28" s="96">
        <f t="shared" si="9"/>
        <v>59</v>
      </c>
      <c r="N28" s="97">
        <f t="shared" si="14"/>
        <v>8</v>
      </c>
      <c r="O28" s="98">
        <v>172</v>
      </c>
      <c r="P28" s="96">
        <f t="shared" si="10"/>
        <v>57.333333333333336</v>
      </c>
      <c r="Q28" s="97">
        <f t="shared" si="15"/>
        <v>11</v>
      </c>
      <c r="R28" s="39"/>
      <c r="S28" s="39">
        <v>1</v>
      </c>
      <c r="T28" s="99">
        <f t="shared" si="11"/>
        <v>528</v>
      </c>
      <c r="U28" s="96">
        <f t="shared" si="12"/>
        <v>58.667</v>
      </c>
      <c r="V28" s="41"/>
      <c r="W28" s="41"/>
      <c r="X28" s="41"/>
      <c r="Y28" s="41"/>
      <c r="Z28" s="41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24" customFormat="1" ht="23.25" customHeight="1">
      <c r="A29" s="30">
        <v>11</v>
      </c>
      <c r="B29" s="43" t="s">
        <v>194</v>
      </c>
      <c r="C29" s="44"/>
      <c r="D29" s="45">
        <v>3</v>
      </c>
      <c r="E29" s="52"/>
      <c r="F29" s="153" t="s">
        <v>195</v>
      </c>
      <c r="G29" s="159"/>
      <c r="H29" s="33" t="s">
        <v>45</v>
      </c>
      <c r="I29" s="95">
        <v>177.5</v>
      </c>
      <c r="J29" s="96">
        <f t="shared" si="8"/>
        <v>59.166666666666664</v>
      </c>
      <c r="K29" s="97">
        <f t="shared" si="13"/>
        <v>11</v>
      </c>
      <c r="L29" s="98">
        <v>162</v>
      </c>
      <c r="M29" s="96">
        <f t="shared" si="9"/>
        <v>54</v>
      </c>
      <c r="N29" s="97">
        <f t="shared" si="14"/>
        <v>11</v>
      </c>
      <c r="O29" s="98">
        <v>183</v>
      </c>
      <c r="P29" s="96">
        <f t="shared" si="10"/>
        <v>61</v>
      </c>
      <c r="Q29" s="97">
        <f t="shared" si="15"/>
        <v>7</v>
      </c>
      <c r="R29" s="39"/>
      <c r="S29" s="39"/>
      <c r="T29" s="99">
        <f t="shared" si="11"/>
        <v>522.5</v>
      </c>
      <c r="U29" s="96">
        <f t="shared" si="12"/>
        <v>58.056</v>
      </c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1" s="41" customFormat="1" ht="16.5" customHeight="1">
      <c r="A30" s="74"/>
      <c r="B30" s="75" t="s">
        <v>59</v>
      </c>
      <c r="C30" s="75"/>
      <c r="D30" s="75"/>
      <c r="E30" s="76"/>
      <c r="F30" s="77" t="s">
        <v>60</v>
      </c>
      <c r="G30" s="77"/>
      <c r="H30" s="77"/>
      <c r="I30" s="78"/>
      <c r="J30" s="79" t="s">
        <v>61</v>
      </c>
      <c r="K30" s="79"/>
      <c r="L30" s="79"/>
      <c r="M30" s="79"/>
      <c r="N30" s="79"/>
      <c r="O30" s="79"/>
      <c r="P30" s="80"/>
      <c r="Q30" s="74"/>
      <c r="R30" s="81"/>
      <c r="S30" s="81"/>
      <c r="T30" s="81"/>
      <c r="U30" s="82"/>
    </row>
    <row r="31" spans="1:21" s="24" customFormat="1" ht="16.5" customHeight="1">
      <c r="A31" s="3"/>
      <c r="B31" s="75" t="s">
        <v>62</v>
      </c>
      <c r="C31" s="75"/>
      <c r="D31" s="75"/>
      <c r="E31" s="83"/>
      <c r="F31" s="77" t="s">
        <v>63</v>
      </c>
      <c r="G31" s="77"/>
      <c r="H31" s="7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24" customFormat="1" ht="24" customHeight="1">
      <c r="A32" s="3"/>
      <c r="B32" s="84"/>
      <c r="C32" s="84"/>
      <c r="D32" s="84"/>
      <c r="E32" s="84"/>
      <c r="F32" s="84"/>
      <c r="G32" s="84"/>
      <c r="H32" s="8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24" customFormat="1" ht="24" customHeight="1">
      <c r="A33" s="3"/>
      <c r="B33" s="84"/>
      <c r="C33" s="84"/>
      <c r="D33" s="84"/>
      <c r="E33" s="84"/>
      <c r="F33" s="84"/>
      <c r="G33" s="84"/>
      <c r="H33" s="8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24" customFormat="1" ht="24" customHeight="1">
      <c r="A34" s="3"/>
      <c r="B34" s="84"/>
      <c r="C34" s="84"/>
      <c r="D34" s="84"/>
      <c r="E34" s="84"/>
      <c r="F34" s="84"/>
      <c r="G34" s="84"/>
      <c r="H34" s="8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24" customFormat="1" ht="24" customHeight="1">
      <c r="A35" s="3"/>
      <c r="B35" s="84"/>
      <c r="C35" s="84"/>
      <c r="D35" s="84"/>
      <c r="E35" s="84"/>
      <c r="F35" s="84"/>
      <c r="G35" s="84"/>
      <c r="H35" s="8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41" customFormat="1" ht="24" customHeight="1">
      <c r="A36" s="3"/>
      <c r="B36" s="84"/>
      <c r="C36" s="84"/>
      <c r="D36" s="84"/>
      <c r="E36" s="84"/>
      <c r="F36" s="84"/>
      <c r="G36" s="84"/>
      <c r="H36" s="8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74" customFormat="1" ht="20.25" customHeight="1">
      <c r="A37" s="3"/>
      <c r="B37" s="84"/>
      <c r="C37" s="84"/>
      <c r="D37" s="84"/>
      <c r="E37" s="84"/>
      <c r="F37" s="84"/>
      <c r="G37" s="84"/>
      <c r="H37" s="8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</sheetData>
  <sheetProtection selectLockedCells="1" selectUnlockedCells="1"/>
  <mergeCells count="27">
    <mergeCell ref="B31:D31"/>
    <mergeCell ref="F31:H31"/>
    <mergeCell ref="U7:U8"/>
    <mergeCell ref="A9:U9"/>
    <mergeCell ref="A18:U18"/>
    <mergeCell ref="B30:D30"/>
    <mergeCell ref="F30:H30"/>
    <mergeCell ref="J30:O30"/>
    <mergeCell ref="R30:T30"/>
    <mergeCell ref="H7:H8"/>
    <mergeCell ref="I7:K7"/>
    <mergeCell ref="L7:N7"/>
    <mergeCell ref="O7:Q7"/>
    <mergeCell ref="R7:S7"/>
    <mergeCell ref="T7:T8"/>
    <mergeCell ref="A7:A8"/>
    <mergeCell ref="B7:B8"/>
    <mergeCell ref="D7:D8"/>
    <mergeCell ref="E7:E8"/>
    <mergeCell ref="F7:F8"/>
    <mergeCell ref="G7:G8"/>
    <mergeCell ref="A1:V1"/>
    <mergeCell ref="A2:U2"/>
    <mergeCell ref="A3:U3"/>
    <mergeCell ref="A4:U4"/>
    <mergeCell ref="A5:U5"/>
    <mergeCell ref="R6:U6"/>
  </mergeCells>
  <printOptions horizontalCentered="1"/>
  <pageMargins left="0" right="0" top="0" bottom="0" header="0.5118110236220472" footer="0.5118110236220472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56"/>
  <sheetViews>
    <sheetView view="pageBreakPreview" zoomScaleSheetLayoutView="100" workbookViewId="0" topLeftCell="A22">
      <selection activeCell="A17" sqref="A17:L17"/>
    </sheetView>
  </sheetViews>
  <sheetFormatPr defaultColWidth="9.140625" defaultRowHeight="15"/>
  <cols>
    <col min="1" max="1" width="5.28125" style="3" customWidth="1"/>
    <col min="2" max="2" width="15.140625" style="84" customWidth="1"/>
    <col min="3" max="3" width="8.57421875" style="84" hidden="1" customWidth="1"/>
    <col min="4" max="4" width="6.57421875" style="84" customWidth="1"/>
    <col min="5" max="5" width="9.140625" style="84" hidden="1" customWidth="1"/>
    <col min="6" max="6" width="31.140625" style="84" customWidth="1"/>
    <col min="7" max="7" width="11.57421875" style="84" customWidth="1"/>
    <col min="8" max="8" width="14.8515625" style="84" customWidth="1"/>
    <col min="9" max="9" width="6.28125" style="3" customWidth="1"/>
    <col min="10" max="10" width="8.57421875" style="3" customWidth="1"/>
    <col min="11" max="11" width="4.8515625" style="3" customWidth="1"/>
    <col min="12" max="12" width="6.140625" style="3" customWidth="1"/>
    <col min="13" max="13" width="8.00390625" style="3" customWidth="1"/>
    <col min="14" max="14" width="5.00390625" style="3" customWidth="1"/>
    <col min="15" max="15" width="6.140625" style="3" customWidth="1"/>
    <col min="16" max="16" width="8.00390625" style="3" customWidth="1"/>
    <col min="17" max="17" width="5.00390625" style="3" customWidth="1"/>
    <col min="18" max="19" width="4.28125" style="3" customWidth="1"/>
    <col min="20" max="21" width="8.00390625" style="3" customWidth="1"/>
    <col min="22" max="16384" width="9.140625" style="3" customWidth="1"/>
  </cols>
  <sheetData>
    <row r="1" spans="1:256" s="88" customFormat="1" ht="30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6"/>
      <c r="Y1" s="86"/>
      <c r="Z1" s="86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21" s="137" customFormat="1" ht="1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s="137" customFormat="1" ht="12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6.5" customHeight="1">
      <c r="A4" s="7" t="s">
        <v>196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18.75" customHeight="1">
      <c r="A5" s="9" t="s">
        <v>5</v>
      </c>
      <c r="B5" s="9"/>
      <c r="C5" s="9"/>
      <c r="D5" s="9"/>
      <c r="E5" s="9"/>
      <c r="F5" s="9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3" t="s">
        <v>6</v>
      </c>
      <c r="S5" s="13"/>
      <c r="T5" s="13"/>
      <c r="U5" s="13"/>
    </row>
    <row r="6" spans="1:21" s="12" customFormat="1" ht="16.5" customHeight="1">
      <c r="A6" s="14" t="s">
        <v>7</v>
      </c>
      <c r="B6" s="15" t="s">
        <v>8</v>
      </c>
      <c r="C6" s="92"/>
      <c r="D6" s="17" t="s">
        <v>9</v>
      </c>
      <c r="E6" s="17" t="s">
        <v>10</v>
      </c>
      <c r="F6" s="15" t="s">
        <v>11</v>
      </c>
      <c r="G6" s="18" t="s">
        <v>12</v>
      </c>
      <c r="H6" s="18" t="s">
        <v>13</v>
      </c>
      <c r="I6" s="19" t="s">
        <v>14</v>
      </c>
      <c r="J6" s="19"/>
      <c r="K6" s="19"/>
      <c r="L6" s="20" t="s">
        <v>15</v>
      </c>
      <c r="M6" s="20"/>
      <c r="N6" s="20"/>
      <c r="O6" s="19" t="s">
        <v>16</v>
      </c>
      <c r="P6" s="19"/>
      <c r="Q6" s="19"/>
      <c r="R6" s="21" t="s">
        <v>130</v>
      </c>
      <c r="S6" s="21"/>
      <c r="T6" s="22" t="s">
        <v>18</v>
      </c>
      <c r="U6" s="23" t="s">
        <v>19</v>
      </c>
    </row>
    <row r="7" spans="1:21" s="24" customFormat="1" ht="29.25" customHeight="1">
      <c r="A7" s="14"/>
      <c r="B7" s="15"/>
      <c r="C7" s="92"/>
      <c r="D7" s="17"/>
      <c r="E7" s="17"/>
      <c r="F7" s="15"/>
      <c r="G7" s="18"/>
      <c r="H7" s="18"/>
      <c r="I7" s="26" t="s">
        <v>20</v>
      </c>
      <c r="J7" s="27" t="s">
        <v>21</v>
      </c>
      <c r="K7" s="26" t="s">
        <v>7</v>
      </c>
      <c r="L7" s="26" t="s">
        <v>20</v>
      </c>
      <c r="M7" s="27" t="s">
        <v>21</v>
      </c>
      <c r="N7" s="26" t="s">
        <v>7</v>
      </c>
      <c r="O7" s="26" t="s">
        <v>20</v>
      </c>
      <c r="P7" s="27" t="s">
        <v>21</v>
      </c>
      <c r="Q7" s="26" t="s">
        <v>7</v>
      </c>
      <c r="R7" s="28" t="s">
        <v>22</v>
      </c>
      <c r="S7" s="29" t="s">
        <v>23</v>
      </c>
      <c r="T7" s="22"/>
      <c r="U7" s="23"/>
    </row>
    <row r="8" spans="1:21" s="24" customFormat="1" ht="20.25" customHeight="1">
      <c r="A8" s="166" t="s">
        <v>197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</row>
    <row r="9" spans="1:256" s="41" customFormat="1" ht="26.25" customHeight="1">
      <c r="A9" s="30">
        <v>1</v>
      </c>
      <c r="B9" s="43" t="s">
        <v>198</v>
      </c>
      <c r="C9" s="167" t="s">
        <v>199</v>
      </c>
      <c r="D9" s="45">
        <v>3</v>
      </c>
      <c r="E9" s="44"/>
      <c r="F9" s="93" t="s">
        <v>200</v>
      </c>
      <c r="G9" s="93"/>
      <c r="H9" s="45" t="s">
        <v>45</v>
      </c>
      <c r="I9" s="95">
        <v>149.5</v>
      </c>
      <c r="J9" s="96">
        <f aca="true" t="shared" si="0" ref="J9:J31">I9/2.2-IF($R9=1,0.5,IF($R9=2,1.5,0))</f>
        <v>67.95454545454545</v>
      </c>
      <c r="K9" s="97">
        <f>RANK(J9,J$9:J$31,0)</f>
        <v>3</v>
      </c>
      <c r="L9" s="98">
        <v>147.5</v>
      </c>
      <c r="M9" s="96">
        <f aca="true" t="shared" si="1" ref="M9:M31">L9/2.2-IF($R9=1,0.5,IF($R9=2,1.5,0))</f>
        <v>67.04545454545455</v>
      </c>
      <c r="N9" s="97">
        <f>RANK(M9,M$9:M$31,0)</f>
        <v>1</v>
      </c>
      <c r="O9" s="98">
        <v>149.5</v>
      </c>
      <c r="P9" s="96">
        <f aca="true" t="shared" si="2" ref="P9:P31">O9/2.2-IF($R9=1,0.5,IF($R9=2,1.5,0))</f>
        <v>67.95454545454545</v>
      </c>
      <c r="Q9" s="97">
        <f>RANK(P9,P$9:P$31,0)</f>
        <v>1</v>
      </c>
      <c r="R9" s="39"/>
      <c r="S9" s="39"/>
      <c r="T9" s="99">
        <f aca="true" t="shared" si="3" ref="T9:T31">O9+L9+I9</f>
        <v>446.5</v>
      </c>
      <c r="U9" s="96">
        <f aca="true" t="shared" si="4" ref="U9:U31">ROUND(SUM(J9,M9,P9)/3,3)</f>
        <v>67.652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6" s="24" customFormat="1" ht="26.25" customHeight="1">
      <c r="A10" s="30">
        <v>2</v>
      </c>
      <c r="B10" s="43" t="s">
        <v>201</v>
      </c>
      <c r="C10" s="44"/>
      <c r="D10" s="45" t="s">
        <v>163</v>
      </c>
      <c r="E10" s="44" t="s">
        <v>173</v>
      </c>
      <c r="F10" s="93" t="s">
        <v>174</v>
      </c>
      <c r="G10" s="45" t="s">
        <v>149</v>
      </c>
      <c r="H10" s="45" t="s">
        <v>45</v>
      </c>
      <c r="I10" s="95">
        <v>150.5</v>
      </c>
      <c r="J10" s="96">
        <f t="shared" si="0"/>
        <v>68.4090909090909</v>
      </c>
      <c r="K10" s="97">
        <f aca="true" t="shared" si="5" ref="K10:K31">RANK(J10,J$9:J$31,0)</f>
        <v>1</v>
      </c>
      <c r="L10" s="98">
        <v>146</v>
      </c>
      <c r="M10" s="96">
        <f t="shared" si="1"/>
        <v>66.36363636363636</v>
      </c>
      <c r="N10" s="97">
        <f aca="true" t="shared" si="6" ref="N10:N31">RANK(M10,M$9:M$31,0)</f>
        <v>2</v>
      </c>
      <c r="O10" s="98">
        <v>149.5</v>
      </c>
      <c r="P10" s="96">
        <f t="shared" si="2"/>
        <v>67.95454545454545</v>
      </c>
      <c r="Q10" s="97">
        <f aca="true" t="shared" si="7" ref="Q10:Q31">RANK(P10,P$9:P$31,0)</f>
        <v>1</v>
      </c>
      <c r="R10" s="39"/>
      <c r="S10" s="39"/>
      <c r="T10" s="99">
        <f t="shared" si="3"/>
        <v>446</v>
      </c>
      <c r="U10" s="96">
        <f t="shared" si="4"/>
        <v>67.576</v>
      </c>
      <c r="V10" s="41"/>
      <c r="W10" s="41"/>
      <c r="X10" s="41"/>
      <c r="Y10" s="41"/>
      <c r="Z10" s="41"/>
    </row>
    <row r="11" spans="1:26" s="24" customFormat="1" ht="26.25" customHeight="1">
      <c r="A11" s="30">
        <v>3</v>
      </c>
      <c r="B11" s="43" t="s">
        <v>202</v>
      </c>
      <c r="C11" s="44"/>
      <c r="D11" s="45" t="s">
        <v>143</v>
      </c>
      <c r="E11" s="44"/>
      <c r="F11" s="156" t="s">
        <v>203</v>
      </c>
      <c r="G11" s="45"/>
      <c r="H11" s="45" t="s">
        <v>45</v>
      </c>
      <c r="I11" s="95">
        <v>147</v>
      </c>
      <c r="J11" s="96">
        <f t="shared" si="0"/>
        <v>66.81818181818181</v>
      </c>
      <c r="K11" s="97">
        <f t="shared" si="5"/>
        <v>5</v>
      </c>
      <c r="L11" s="98">
        <v>144</v>
      </c>
      <c r="M11" s="96">
        <f t="shared" si="1"/>
        <v>65.45454545454545</v>
      </c>
      <c r="N11" s="97">
        <f t="shared" si="6"/>
        <v>3</v>
      </c>
      <c r="O11" s="98">
        <v>142</v>
      </c>
      <c r="P11" s="96">
        <f t="shared" si="2"/>
        <v>64.54545454545455</v>
      </c>
      <c r="Q11" s="97">
        <f t="shared" si="7"/>
        <v>5</v>
      </c>
      <c r="R11" s="39"/>
      <c r="S11" s="39"/>
      <c r="T11" s="99">
        <f t="shared" si="3"/>
        <v>433</v>
      </c>
      <c r="U11" s="96">
        <f t="shared" si="4"/>
        <v>65.606</v>
      </c>
      <c r="V11" s="41"/>
      <c r="W11" s="41"/>
      <c r="X11" s="41"/>
      <c r="Y11" s="41"/>
      <c r="Z11" s="41"/>
    </row>
    <row r="12" spans="1:26" s="24" customFormat="1" ht="26.25" customHeight="1">
      <c r="A12" s="30">
        <v>4</v>
      </c>
      <c r="B12" s="43" t="s">
        <v>204</v>
      </c>
      <c r="C12" s="44"/>
      <c r="D12" s="45" t="s">
        <v>163</v>
      </c>
      <c r="E12" s="168"/>
      <c r="F12" s="43" t="s">
        <v>205</v>
      </c>
      <c r="G12" s="33"/>
      <c r="H12" s="45" t="s">
        <v>45</v>
      </c>
      <c r="I12" s="95">
        <v>147</v>
      </c>
      <c r="J12" s="96">
        <f t="shared" si="0"/>
        <v>66.81818181818181</v>
      </c>
      <c r="K12" s="97">
        <f t="shared" si="5"/>
        <v>5</v>
      </c>
      <c r="L12" s="98">
        <v>140.5</v>
      </c>
      <c r="M12" s="96">
        <f t="shared" si="1"/>
        <v>63.86363636363636</v>
      </c>
      <c r="N12" s="97">
        <f t="shared" si="6"/>
        <v>5</v>
      </c>
      <c r="O12" s="98">
        <v>143.5</v>
      </c>
      <c r="P12" s="96">
        <f t="shared" si="2"/>
        <v>65.22727272727272</v>
      </c>
      <c r="Q12" s="97">
        <f t="shared" si="7"/>
        <v>3</v>
      </c>
      <c r="R12" s="39"/>
      <c r="S12" s="39"/>
      <c r="T12" s="99">
        <f t="shared" si="3"/>
        <v>431</v>
      </c>
      <c r="U12" s="96">
        <f t="shared" si="4"/>
        <v>65.303</v>
      </c>
      <c r="V12" s="41"/>
      <c r="W12" s="41"/>
      <c r="X12" s="41"/>
      <c r="Y12" s="41"/>
      <c r="Z12" s="41"/>
    </row>
    <row r="13" spans="1:26" s="24" customFormat="1" ht="26.25" customHeight="1">
      <c r="A13" s="30">
        <v>5</v>
      </c>
      <c r="B13" s="43" t="s">
        <v>206</v>
      </c>
      <c r="C13" s="44" t="s">
        <v>207</v>
      </c>
      <c r="D13" s="45" t="s">
        <v>143</v>
      </c>
      <c r="E13" s="32" t="s">
        <v>208</v>
      </c>
      <c r="F13" s="34" t="s">
        <v>209</v>
      </c>
      <c r="G13" s="169" t="s">
        <v>117</v>
      </c>
      <c r="H13" s="33" t="s">
        <v>45</v>
      </c>
      <c r="I13" s="95">
        <v>147.5</v>
      </c>
      <c r="J13" s="96">
        <f t="shared" si="0"/>
        <v>67.04545454545455</v>
      </c>
      <c r="K13" s="97">
        <f t="shared" si="5"/>
        <v>4</v>
      </c>
      <c r="L13" s="98">
        <v>141.5</v>
      </c>
      <c r="M13" s="96">
        <f t="shared" si="1"/>
        <v>64.31818181818181</v>
      </c>
      <c r="N13" s="97">
        <f t="shared" si="6"/>
        <v>4</v>
      </c>
      <c r="O13" s="98">
        <v>141.4</v>
      </c>
      <c r="P13" s="96">
        <f t="shared" si="2"/>
        <v>64.27272727272727</v>
      </c>
      <c r="Q13" s="97">
        <f t="shared" si="7"/>
        <v>6</v>
      </c>
      <c r="R13" s="39"/>
      <c r="S13" s="39"/>
      <c r="T13" s="99">
        <f t="shared" si="3"/>
        <v>430.4</v>
      </c>
      <c r="U13" s="96">
        <f t="shared" si="4"/>
        <v>65.212</v>
      </c>
      <c r="V13" s="41"/>
      <c r="W13" s="41"/>
      <c r="X13" s="41"/>
      <c r="Y13" s="41"/>
      <c r="Z13" s="41"/>
    </row>
    <row r="14" spans="1:26" s="24" customFormat="1" ht="26.25" customHeight="1">
      <c r="A14" s="30">
        <v>6</v>
      </c>
      <c r="B14" s="43" t="s">
        <v>210</v>
      </c>
      <c r="C14" s="44"/>
      <c r="D14" s="45" t="s">
        <v>163</v>
      </c>
      <c r="E14" s="44"/>
      <c r="F14" s="93" t="s">
        <v>211</v>
      </c>
      <c r="G14" s="93"/>
      <c r="H14" s="45" t="s">
        <v>28</v>
      </c>
      <c r="I14" s="95">
        <v>150</v>
      </c>
      <c r="J14" s="96">
        <f t="shared" si="0"/>
        <v>68.18181818181817</v>
      </c>
      <c r="K14" s="97">
        <f t="shared" si="5"/>
        <v>2</v>
      </c>
      <c r="L14" s="98">
        <v>138</v>
      </c>
      <c r="M14" s="96">
        <f t="shared" si="1"/>
        <v>62.72727272727272</v>
      </c>
      <c r="N14" s="97">
        <f t="shared" si="6"/>
        <v>6</v>
      </c>
      <c r="O14" s="98">
        <v>137</v>
      </c>
      <c r="P14" s="96">
        <f t="shared" si="2"/>
        <v>62.272727272727266</v>
      </c>
      <c r="Q14" s="97">
        <f t="shared" si="7"/>
        <v>9</v>
      </c>
      <c r="R14" s="39"/>
      <c r="S14" s="39"/>
      <c r="T14" s="99">
        <f t="shared" si="3"/>
        <v>425</v>
      </c>
      <c r="U14" s="96">
        <f t="shared" si="4"/>
        <v>64.394</v>
      </c>
      <c r="V14" s="41"/>
      <c r="W14" s="41"/>
      <c r="X14" s="41"/>
      <c r="Y14" s="41"/>
      <c r="Z14" s="41"/>
    </row>
    <row r="15" spans="1:26" s="24" customFormat="1" ht="26.25" customHeight="1">
      <c r="A15" s="30">
        <v>7</v>
      </c>
      <c r="B15" s="31" t="s">
        <v>212</v>
      </c>
      <c r="C15" s="32"/>
      <c r="D15" s="33" t="s">
        <v>163</v>
      </c>
      <c r="E15" s="32"/>
      <c r="F15" s="34" t="s">
        <v>213</v>
      </c>
      <c r="G15" s="34"/>
      <c r="H15" s="45" t="s">
        <v>28</v>
      </c>
      <c r="I15" s="95">
        <v>143.5</v>
      </c>
      <c r="J15" s="96">
        <f t="shared" si="0"/>
        <v>64.72727272727272</v>
      </c>
      <c r="K15" s="97">
        <f t="shared" si="5"/>
        <v>10</v>
      </c>
      <c r="L15" s="98">
        <v>138</v>
      </c>
      <c r="M15" s="96">
        <f t="shared" si="1"/>
        <v>62.22727272727272</v>
      </c>
      <c r="N15" s="97">
        <f t="shared" si="6"/>
        <v>8</v>
      </c>
      <c r="O15" s="98">
        <v>144</v>
      </c>
      <c r="P15" s="96">
        <f t="shared" si="2"/>
        <v>64.95454545454545</v>
      </c>
      <c r="Q15" s="97">
        <f t="shared" si="7"/>
        <v>4</v>
      </c>
      <c r="R15" s="39">
        <v>1</v>
      </c>
      <c r="S15" s="39"/>
      <c r="T15" s="99">
        <f t="shared" si="3"/>
        <v>425.5</v>
      </c>
      <c r="U15" s="96">
        <f t="shared" si="4"/>
        <v>63.97</v>
      </c>
      <c r="V15" s="41"/>
      <c r="W15" s="41"/>
      <c r="X15" s="41"/>
      <c r="Y15" s="41"/>
      <c r="Z15" s="41"/>
    </row>
    <row r="16" spans="1:26" s="24" customFormat="1" ht="26.25" customHeight="1">
      <c r="A16" s="30">
        <v>8</v>
      </c>
      <c r="B16" s="170" t="s">
        <v>214</v>
      </c>
      <c r="C16" s="171" t="s">
        <v>215</v>
      </c>
      <c r="D16" s="72" t="s">
        <v>163</v>
      </c>
      <c r="E16" s="49"/>
      <c r="F16" s="50" t="s">
        <v>216</v>
      </c>
      <c r="G16" s="51"/>
      <c r="H16" s="51" t="s">
        <v>28</v>
      </c>
      <c r="I16" s="95">
        <v>144.5</v>
      </c>
      <c r="J16" s="96">
        <f t="shared" si="0"/>
        <v>65.68181818181817</v>
      </c>
      <c r="K16" s="97">
        <f t="shared" si="5"/>
        <v>8</v>
      </c>
      <c r="L16" s="98">
        <v>136</v>
      </c>
      <c r="M16" s="96">
        <f t="shared" si="1"/>
        <v>61.81818181818181</v>
      </c>
      <c r="N16" s="97">
        <f t="shared" si="6"/>
        <v>9</v>
      </c>
      <c r="O16" s="98">
        <v>140</v>
      </c>
      <c r="P16" s="96">
        <f t="shared" si="2"/>
        <v>63.63636363636363</v>
      </c>
      <c r="Q16" s="97">
        <f t="shared" si="7"/>
        <v>7</v>
      </c>
      <c r="R16" s="39"/>
      <c r="S16" s="39"/>
      <c r="T16" s="99">
        <f t="shared" si="3"/>
        <v>420.5</v>
      </c>
      <c r="U16" s="96">
        <f t="shared" si="4"/>
        <v>63.712</v>
      </c>
      <c r="V16" s="41"/>
      <c r="W16" s="41"/>
      <c r="X16" s="41"/>
      <c r="Y16" s="41"/>
      <c r="Z16" s="41"/>
    </row>
    <row r="17" spans="1:26" s="24" customFormat="1" ht="26.25" customHeight="1">
      <c r="A17" s="30">
        <v>9</v>
      </c>
      <c r="B17" s="43" t="s">
        <v>217</v>
      </c>
      <c r="C17" s="44"/>
      <c r="D17" s="45" t="s">
        <v>163</v>
      </c>
      <c r="E17" s="44"/>
      <c r="F17" s="93" t="s">
        <v>205</v>
      </c>
      <c r="G17" s="34"/>
      <c r="H17" s="33" t="s">
        <v>45</v>
      </c>
      <c r="I17" s="95">
        <v>138</v>
      </c>
      <c r="J17" s="96">
        <f t="shared" si="0"/>
        <v>62.72727272727272</v>
      </c>
      <c r="K17" s="97">
        <f t="shared" si="5"/>
        <v>12</v>
      </c>
      <c r="L17" s="98">
        <v>138</v>
      </c>
      <c r="M17" s="96">
        <f t="shared" si="1"/>
        <v>62.72727272727272</v>
      </c>
      <c r="N17" s="97">
        <f t="shared" si="6"/>
        <v>6</v>
      </c>
      <c r="O17" s="98">
        <v>140</v>
      </c>
      <c r="P17" s="96">
        <f t="shared" si="2"/>
        <v>63.63636363636363</v>
      </c>
      <c r="Q17" s="97">
        <f t="shared" si="7"/>
        <v>7</v>
      </c>
      <c r="R17" s="39"/>
      <c r="S17" s="39"/>
      <c r="T17" s="99">
        <f t="shared" si="3"/>
        <v>416</v>
      </c>
      <c r="U17" s="96">
        <f t="shared" si="4"/>
        <v>63.03</v>
      </c>
      <c r="V17" s="41"/>
      <c r="W17" s="41"/>
      <c r="X17" s="41"/>
      <c r="Y17" s="41"/>
      <c r="Z17" s="41"/>
    </row>
    <row r="18" spans="1:26" s="24" customFormat="1" ht="26.25" customHeight="1">
      <c r="A18" s="30">
        <v>10</v>
      </c>
      <c r="B18" s="31" t="s">
        <v>218</v>
      </c>
      <c r="C18" s="32" t="s">
        <v>61</v>
      </c>
      <c r="D18" s="33" t="s">
        <v>143</v>
      </c>
      <c r="E18" s="32"/>
      <c r="F18" s="172" t="s">
        <v>219</v>
      </c>
      <c r="G18" s="51"/>
      <c r="H18" s="33" t="s">
        <v>45</v>
      </c>
      <c r="I18" s="95">
        <v>145</v>
      </c>
      <c r="J18" s="96">
        <f t="shared" si="0"/>
        <v>65.9090909090909</v>
      </c>
      <c r="K18" s="97">
        <f t="shared" si="5"/>
        <v>7</v>
      </c>
      <c r="L18" s="98">
        <v>130.5</v>
      </c>
      <c r="M18" s="96">
        <f t="shared" si="1"/>
        <v>59.31818181818181</v>
      </c>
      <c r="N18" s="97">
        <f t="shared" si="6"/>
        <v>13</v>
      </c>
      <c r="O18" s="98">
        <v>134</v>
      </c>
      <c r="P18" s="96">
        <f t="shared" si="2"/>
        <v>60.90909090909091</v>
      </c>
      <c r="Q18" s="97">
        <f t="shared" si="7"/>
        <v>10</v>
      </c>
      <c r="R18" s="39"/>
      <c r="S18" s="39"/>
      <c r="T18" s="99">
        <f t="shared" si="3"/>
        <v>409.5</v>
      </c>
      <c r="U18" s="96">
        <f t="shared" si="4"/>
        <v>62.045</v>
      </c>
      <c r="V18" s="41"/>
      <c r="W18" s="41"/>
      <c r="X18" s="41"/>
      <c r="Y18" s="41"/>
      <c r="Z18" s="41"/>
    </row>
    <row r="19" spans="1:26" s="24" customFormat="1" ht="26.25" customHeight="1">
      <c r="A19" s="30">
        <v>11</v>
      </c>
      <c r="B19" s="102" t="s">
        <v>220</v>
      </c>
      <c r="C19" s="103"/>
      <c r="D19" s="45" t="s">
        <v>163</v>
      </c>
      <c r="E19" s="44"/>
      <c r="F19" s="34" t="s">
        <v>221</v>
      </c>
      <c r="G19" s="34"/>
      <c r="H19" s="45" t="s">
        <v>45</v>
      </c>
      <c r="I19" s="95">
        <v>143</v>
      </c>
      <c r="J19" s="96">
        <f t="shared" si="0"/>
        <v>65</v>
      </c>
      <c r="K19" s="97">
        <f t="shared" si="5"/>
        <v>9</v>
      </c>
      <c r="L19" s="98">
        <v>133</v>
      </c>
      <c r="M19" s="96">
        <f t="shared" si="1"/>
        <v>60.454545454545446</v>
      </c>
      <c r="N19" s="97">
        <f t="shared" si="6"/>
        <v>12</v>
      </c>
      <c r="O19" s="98">
        <v>133.5</v>
      </c>
      <c r="P19" s="96">
        <f t="shared" si="2"/>
        <v>60.68181818181818</v>
      </c>
      <c r="Q19" s="97">
        <f t="shared" si="7"/>
        <v>12</v>
      </c>
      <c r="R19" s="39"/>
      <c r="S19" s="39"/>
      <c r="T19" s="99">
        <f t="shared" si="3"/>
        <v>409.5</v>
      </c>
      <c r="U19" s="96">
        <f t="shared" si="4"/>
        <v>62.045</v>
      </c>
      <c r="V19" s="41"/>
      <c r="W19" s="41"/>
      <c r="X19" s="41"/>
      <c r="Y19" s="41"/>
      <c r="Z19" s="41"/>
    </row>
    <row r="20" spans="1:26" s="24" customFormat="1" ht="26.25" customHeight="1">
      <c r="A20" s="30">
        <v>12</v>
      </c>
      <c r="B20" s="43" t="s">
        <v>222</v>
      </c>
      <c r="C20" s="44" t="s">
        <v>223</v>
      </c>
      <c r="D20" s="45" t="s">
        <v>163</v>
      </c>
      <c r="E20" s="173"/>
      <c r="F20" s="43" t="s">
        <v>224</v>
      </c>
      <c r="G20" s="33"/>
      <c r="H20" s="45" t="s">
        <v>45</v>
      </c>
      <c r="I20" s="95">
        <v>134</v>
      </c>
      <c r="J20" s="96">
        <f t="shared" si="0"/>
        <v>60.90909090909091</v>
      </c>
      <c r="K20" s="97">
        <f t="shared" si="5"/>
        <v>15</v>
      </c>
      <c r="L20" s="98">
        <v>135.5</v>
      </c>
      <c r="M20" s="96">
        <f t="shared" si="1"/>
        <v>61.590909090909086</v>
      </c>
      <c r="N20" s="97">
        <f t="shared" si="6"/>
        <v>10</v>
      </c>
      <c r="O20" s="98">
        <v>133.5</v>
      </c>
      <c r="P20" s="96">
        <f t="shared" si="2"/>
        <v>60.68181818181818</v>
      </c>
      <c r="Q20" s="97">
        <f t="shared" si="7"/>
        <v>12</v>
      </c>
      <c r="R20" s="39"/>
      <c r="S20" s="39"/>
      <c r="T20" s="99">
        <f t="shared" si="3"/>
        <v>403</v>
      </c>
      <c r="U20" s="96">
        <f t="shared" si="4"/>
        <v>61.061</v>
      </c>
      <c r="V20" s="41"/>
      <c r="W20" s="41"/>
      <c r="X20" s="41"/>
      <c r="Y20" s="41"/>
      <c r="Z20" s="41"/>
    </row>
    <row r="21" spans="1:256" s="24" customFormat="1" ht="26.25" customHeight="1">
      <c r="A21" s="30">
        <v>13</v>
      </c>
      <c r="B21" s="43" t="s">
        <v>225</v>
      </c>
      <c r="C21" s="44"/>
      <c r="D21" s="45" t="s">
        <v>163</v>
      </c>
      <c r="E21" s="44"/>
      <c r="F21" s="93" t="s">
        <v>226</v>
      </c>
      <c r="G21" s="93"/>
      <c r="H21" s="45" t="s">
        <v>28</v>
      </c>
      <c r="I21" s="95">
        <v>134</v>
      </c>
      <c r="J21" s="96">
        <f t="shared" si="0"/>
        <v>60.90909090909091</v>
      </c>
      <c r="K21" s="97">
        <f t="shared" si="5"/>
        <v>15</v>
      </c>
      <c r="L21" s="98">
        <v>133.5</v>
      </c>
      <c r="M21" s="96">
        <f t="shared" si="1"/>
        <v>60.68181818181818</v>
      </c>
      <c r="N21" s="97">
        <f t="shared" si="6"/>
        <v>11</v>
      </c>
      <c r="O21" s="98">
        <v>132</v>
      </c>
      <c r="P21" s="96">
        <f t="shared" si="2"/>
        <v>59.99999999999999</v>
      </c>
      <c r="Q21" s="97">
        <f t="shared" si="7"/>
        <v>14</v>
      </c>
      <c r="R21" s="39"/>
      <c r="S21" s="39"/>
      <c r="T21" s="99">
        <f t="shared" si="3"/>
        <v>399.5</v>
      </c>
      <c r="U21" s="96">
        <f t="shared" si="4"/>
        <v>60.53</v>
      </c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6" s="24" customFormat="1" ht="26.25" customHeight="1">
      <c r="A22" s="30">
        <v>14</v>
      </c>
      <c r="B22" s="158" t="s">
        <v>227</v>
      </c>
      <c r="C22" s="44" t="s">
        <v>228</v>
      </c>
      <c r="D22" s="45" t="s">
        <v>163</v>
      </c>
      <c r="E22" s="44"/>
      <c r="F22" s="174" t="s">
        <v>200</v>
      </c>
      <c r="G22" s="109"/>
      <c r="H22" s="51" t="s">
        <v>45</v>
      </c>
      <c r="I22" s="95">
        <v>141</v>
      </c>
      <c r="J22" s="96">
        <f t="shared" si="0"/>
        <v>64.09090909090908</v>
      </c>
      <c r="K22" s="97">
        <f t="shared" si="5"/>
        <v>11</v>
      </c>
      <c r="L22" s="98">
        <v>123</v>
      </c>
      <c r="M22" s="96">
        <f t="shared" si="1"/>
        <v>55.90909090909091</v>
      </c>
      <c r="N22" s="97">
        <f t="shared" si="6"/>
        <v>21</v>
      </c>
      <c r="O22" s="98">
        <v>134</v>
      </c>
      <c r="P22" s="96">
        <f t="shared" si="2"/>
        <v>60.90909090909091</v>
      </c>
      <c r="Q22" s="97">
        <f t="shared" si="7"/>
        <v>10</v>
      </c>
      <c r="R22" s="39"/>
      <c r="S22" s="39"/>
      <c r="T22" s="99">
        <f t="shared" si="3"/>
        <v>398</v>
      </c>
      <c r="U22" s="96">
        <f t="shared" si="4"/>
        <v>60.303</v>
      </c>
      <c r="V22" s="41"/>
      <c r="W22" s="41"/>
      <c r="X22" s="41"/>
      <c r="Y22" s="41"/>
      <c r="Z22" s="41"/>
    </row>
    <row r="23" spans="1:26" s="24" customFormat="1" ht="26.25" customHeight="1">
      <c r="A23" s="30">
        <v>15</v>
      </c>
      <c r="B23" s="31" t="s">
        <v>229</v>
      </c>
      <c r="C23" s="32" t="s">
        <v>230</v>
      </c>
      <c r="D23" s="33" t="s">
        <v>163</v>
      </c>
      <c r="E23" s="175" t="s">
        <v>147</v>
      </c>
      <c r="F23" s="134" t="s">
        <v>231</v>
      </c>
      <c r="G23" s="136" t="s">
        <v>117</v>
      </c>
      <c r="H23" s="176" t="s">
        <v>45</v>
      </c>
      <c r="I23" s="95">
        <v>135</v>
      </c>
      <c r="J23" s="96">
        <f t="shared" si="0"/>
        <v>61.36363636363636</v>
      </c>
      <c r="K23" s="97">
        <f t="shared" si="5"/>
        <v>14</v>
      </c>
      <c r="L23" s="98">
        <v>129</v>
      </c>
      <c r="M23" s="96">
        <f t="shared" si="1"/>
        <v>58.63636363636363</v>
      </c>
      <c r="N23" s="97">
        <f t="shared" si="6"/>
        <v>14</v>
      </c>
      <c r="O23" s="98">
        <v>130</v>
      </c>
      <c r="P23" s="96">
        <f t="shared" si="2"/>
        <v>59.090909090909086</v>
      </c>
      <c r="Q23" s="97">
        <f t="shared" si="7"/>
        <v>16</v>
      </c>
      <c r="R23" s="39"/>
      <c r="S23" s="39"/>
      <c r="T23" s="99">
        <f t="shared" si="3"/>
        <v>394</v>
      </c>
      <c r="U23" s="96">
        <f t="shared" si="4"/>
        <v>59.697</v>
      </c>
      <c r="V23" s="41"/>
      <c r="W23" s="41"/>
      <c r="X23" s="41"/>
      <c r="Y23" s="41"/>
      <c r="Z23" s="41"/>
    </row>
    <row r="24" spans="1:26" s="24" customFormat="1" ht="26.25" customHeight="1">
      <c r="A24" s="30">
        <v>16</v>
      </c>
      <c r="B24" s="102" t="s">
        <v>232</v>
      </c>
      <c r="C24" s="103" t="s">
        <v>233</v>
      </c>
      <c r="D24" s="151" t="s">
        <v>163</v>
      </c>
      <c r="E24" s="44"/>
      <c r="F24" s="177" t="s">
        <v>234</v>
      </c>
      <c r="G24" s="73"/>
      <c r="H24" s="33" t="s">
        <v>45</v>
      </c>
      <c r="I24" s="95">
        <v>135.5</v>
      </c>
      <c r="J24" s="96">
        <f t="shared" si="0"/>
        <v>61.590909090909086</v>
      </c>
      <c r="K24" s="97">
        <f t="shared" si="5"/>
        <v>13</v>
      </c>
      <c r="L24" s="98">
        <v>126.5</v>
      </c>
      <c r="M24" s="96">
        <f t="shared" si="1"/>
        <v>57.49999999999999</v>
      </c>
      <c r="N24" s="97">
        <f t="shared" si="6"/>
        <v>19</v>
      </c>
      <c r="O24" s="98">
        <v>129.5</v>
      </c>
      <c r="P24" s="96">
        <f t="shared" si="2"/>
        <v>58.86363636363636</v>
      </c>
      <c r="Q24" s="97">
        <f t="shared" si="7"/>
        <v>17</v>
      </c>
      <c r="R24" s="39"/>
      <c r="S24" s="39"/>
      <c r="T24" s="99">
        <f t="shared" si="3"/>
        <v>391.5</v>
      </c>
      <c r="U24" s="96">
        <f t="shared" si="4"/>
        <v>59.318</v>
      </c>
      <c r="V24" s="41"/>
      <c r="W24" s="41"/>
      <c r="X24" s="41"/>
      <c r="Y24" s="41"/>
      <c r="Z24" s="41"/>
    </row>
    <row r="25" spans="1:26" s="24" customFormat="1" ht="26.25" customHeight="1">
      <c r="A25" s="30">
        <v>17</v>
      </c>
      <c r="B25" s="31" t="s">
        <v>235</v>
      </c>
      <c r="C25" s="32"/>
      <c r="D25" s="33" t="s">
        <v>163</v>
      </c>
      <c r="E25" s="33"/>
      <c r="F25" s="34" t="s">
        <v>236</v>
      </c>
      <c r="G25" s="34"/>
      <c r="H25" s="33" t="s">
        <v>45</v>
      </c>
      <c r="I25" s="95">
        <v>130.5</v>
      </c>
      <c r="J25" s="96">
        <f t="shared" si="0"/>
        <v>59.31818181818181</v>
      </c>
      <c r="K25" s="97">
        <f t="shared" si="5"/>
        <v>19</v>
      </c>
      <c r="L25" s="98">
        <v>128</v>
      </c>
      <c r="M25" s="96">
        <f t="shared" si="1"/>
        <v>58.18181818181818</v>
      </c>
      <c r="N25" s="97">
        <f t="shared" si="6"/>
        <v>16</v>
      </c>
      <c r="O25" s="98">
        <v>131.5</v>
      </c>
      <c r="P25" s="96">
        <f t="shared" si="2"/>
        <v>59.772727272727266</v>
      </c>
      <c r="Q25" s="97">
        <f t="shared" si="7"/>
        <v>15</v>
      </c>
      <c r="R25" s="39"/>
      <c r="S25" s="39"/>
      <c r="T25" s="99">
        <f t="shared" si="3"/>
        <v>390</v>
      </c>
      <c r="U25" s="96">
        <f t="shared" si="4"/>
        <v>59.091</v>
      </c>
      <c r="V25" s="41"/>
      <c r="W25" s="41"/>
      <c r="X25" s="41"/>
      <c r="Y25" s="41"/>
      <c r="Z25" s="41"/>
    </row>
    <row r="26" spans="1:26" s="24" customFormat="1" ht="26.25" customHeight="1">
      <c r="A26" s="30">
        <v>18</v>
      </c>
      <c r="B26" s="43" t="s">
        <v>237</v>
      </c>
      <c r="C26" s="44"/>
      <c r="D26" s="65" t="s">
        <v>163</v>
      </c>
      <c r="E26" s="133"/>
      <c r="F26" s="178" t="s">
        <v>238</v>
      </c>
      <c r="G26" s="134"/>
      <c r="H26" s="33" t="s">
        <v>45</v>
      </c>
      <c r="I26" s="95">
        <v>132</v>
      </c>
      <c r="J26" s="96">
        <f t="shared" si="0"/>
        <v>59.49999999999999</v>
      </c>
      <c r="K26" s="97">
        <f t="shared" si="5"/>
        <v>17</v>
      </c>
      <c r="L26" s="98">
        <v>130</v>
      </c>
      <c r="M26" s="96">
        <f t="shared" si="1"/>
        <v>58.590909090909086</v>
      </c>
      <c r="N26" s="97">
        <f t="shared" si="6"/>
        <v>15</v>
      </c>
      <c r="O26" s="98">
        <v>128</v>
      </c>
      <c r="P26" s="96">
        <f t="shared" si="2"/>
        <v>57.68181818181818</v>
      </c>
      <c r="Q26" s="97">
        <f t="shared" si="7"/>
        <v>19</v>
      </c>
      <c r="R26" s="39">
        <v>1</v>
      </c>
      <c r="S26" s="39"/>
      <c r="T26" s="99">
        <f t="shared" si="3"/>
        <v>390</v>
      </c>
      <c r="U26" s="96">
        <f t="shared" si="4"/>
        <v>58.591</v>
      </c>
      <c r="V26" s="41"/>
      <c r="W26" s="41"/>
      <c r="X26" s="41"/>
      <c r="Y26" s="41"/>
      <c r="Z26" s="41"/>
    </row>
    <row r="27" spans="1:26" s="24" customFormat="1" ht="26.25" customHeight="1">
      <c r="A27" s="30">
        <v>19</v>
      </c>
      <c r="B27" s="43" t="s">
        <v>239</v>
      </c>
      <c r="C27" s="44"/>
      <c r="D27" s="65" t="s">
        <v>163</v>
      </c>
      <c r="E27" s="133"/>
      <c r="F27" s="134" t="s">
        <v>240</v>
      </c>
      <c r="G27" s="134"/>
      <c r="H27" s="33" t="s">
        <v>28</v>
      </c>
      <c r="I27" s="95">
        <v>132</v>
      </c>
      <c r="J27" s="96">
        <f t="shared" si="0"/>
        <v>59.49999999999999</v>
      </c>
      <c r="K27" s="97">
        <f t="shared" si="5"/>
        <v>17</v>
      </c>
      <c r="L27" s="98">
        <v>128</v>
      </c>
      <c r="M27" s="96">
        <f t="shared" si="1"/>
        <v>57.68181818181818</v>
      </c>
      <c r="N27" s="97">
        <f t="shared" si="6"/>
        <v>18</v>
      </c>
      <c r="O27" s="98">
        <v>130</v>
      </c>
      <c r="P27" s="96">
        <f t="shared" si="2"/>
        <v>58.590909090909086</v>
      </c>
      <c r="Q27" s="97">
        <f t="shared" si="7"/>
        <v>18</v>
      </c>
      <c r="R27" s="39">
        <v>1</v>
      </c>
      <c r="S27" s="39"/>
      <c r="T27" s="99">
        <f t="shared" si="3"/>
        <v>390</v>
      </c>
      <c r="U27" s="96">
        <f t="shared" si="4"/>
        <v>58.591</v>
      </c>
      <c r="W27" s="41"/>
      <c r="X27" s="41"/>
      <c r="Y27" s="41"/>
      <c r="Z27" s="41"/>
    </row>
    <row r="28" spans="1:26" s="24" customFormat="1" ht="26.25" customHeight="1">
      <c r="A28" s="30">
        <v>20</v>
      </c>
      <c r="B28" s="43" t="s">
        <v>241</v>
      </c>
      <c r="C28" s="44" t="s">
        <v>242</v>
      </c>
      <c r="D28" s="73" t="s">
        <v>163</v>
      </c>
      <c r="E28" s="179"/>
      <c r="F28" s="178" t="s">
        <v>238</v>
      </c>
      <c r="G28" s="134"/>
      <c r="H28" s="33" t="s">
        <v>45</v>
      </c>
      <c r="I28" s="95">
        <v>129.5</v>
      </c>
      <c r="J28" s="96">
        <f t="shared" si="0"/>
        <v>58.86363636363636</v>
      </c>
      <c r="K28" s="97">
        <f t="shared" si="5"/>
        <v>20</v>
      </c>
      <c r="L28" s="98">
        <v>125</v>
      </c>
      <c r="M28" s="96">
        <f t="shared" si="1"/>
        <v>56.81818181818181</v>
      </c>
      <c r="N28" s="97">
        <f t="shared" si="6"/>
        <v>20</v>
      </c>
      <c r="O28" s="98">
        <v>124.5</v>
      </c>
      <c r="P28" s="96">
        <f t="shared" si="2"/>
        <v>56.590909090909086</v>
      </c>
      <c r="Q28" s="97">
        <f t="shared" si="7"/>
        <v>20</v>
      </c>
      <c r="R28" s="39"/>
      <c r="S28" s="39"/>
      <c r="T28" s="99">
        <f t="shared" si="3"/>
        <v>379</v>
      </c>
      <c r="U28" s="96">
        <f t="shared" si="4"/>
        <v>57.424</v>
      </c>
      <c r="V28" s="41"/>
      <c r="W28" s="41"/>
      <c r="X28" s="41"/>
      <c r="Y28" s="41"/>
      <c r="Z28" s="41"/>
    </row>
    <row r="29" spans="1:26" s="24" customFormat="1" ht="26.25" customHeight="1">
      <c r="A29" s="30">
        <v>21</v>
      </c>
      <c r="B29" s="43" t="s">
        <v>243</v>
      </c>
      <c r="C29" s="44"/>
      <c r="D29" s="45" t="s">
        <v>244</v>
      </c>
      <c r="E29" s="175"/>
      <c r="F29" s="178" t="s">
        <v>245</v>
      </c>
      <c r="G29" s="178"/>
      <c r="H29" s="180" t="s">
        <v>45</v>
      </c>
      <c r="I29" s="95">
        <v>126</v>
      </c>
      <c r="J29" s="96">
        <f t="shared" si="0"/>
        <v>57.272727272727266</v>
      </c>
      <c r="K29" s="97">
        <f t="shared" si="5"/>
        <v>22</v>
      </c>
      <c r="L29" s="98">
        <v>127.5</v>
      </c>
      <c r="M29" s="96">
        <f t="shared" si="1"/>
        <v>57.95454545454545</v>
      </c>
      <c r="N29" s="97">
        <f t="shared" si="6"/>
        <v>17</v>
      </c>
      <c r="O29" s="98">
        <v>124.5</v>
      </c>
      <c r="P29" s="96">
        <f t="shared" si="2"/>
        <v>56.590909090909086</v>
      </c>
      <c r="Q29" s="97">
        <f t="shared" si="7"/>
        <v>20</v>
      </c>
      <c r="R29" s="39"/>
      <c r="S29" s="39"/>
      <c r="T29" s="99">
        <f t="shared" si="3"/>
        <v>378</v>
      </c>
      <c r="U29" s="96">
        <f t="shared" si="4"/>
        <v>57.273</v>
      </c>
      <c r="V29" s="41"/>
      <c r="W29" s="41"/>
      <c r="X29" s="41"/>
      <c r="Y29" s="41"/>
      <c r="Z29" s="41"/>
    </row>
    <row r="30" spans="1:26" s="24" customFormat="1" ht="26.25" customHeight="1">
      <c r="A30" s="181">
        <v>22</v>
      </c>
      <c r="B30" s="60" t="s">
        <v>246</v>
      </c>
      <c r="C30" s="61" t="s">
        <v>247</v>
      </c>
      <c r="D30" s="58" t="s">
        <v>163</v>
      </c>
      <c r="E30" s="61"/>
      <c r="F30" s="182" t="s">
        <v>248</v>
      </c>
      <c r="G30" s="182"/>
      <c r="H30" s="58" t="s">
        <v>45</v>
      </c>
      <c r="I30" s="95">
        <v>126.5</v>
      </c>
      <c r="J30" s="96">
        <f t="shared" si="0"/>
        <v>57.49999999999999</v>
      </c>
      <c r="K30" s="97">
        <f t="shared" si="5"/>
        <v>21</v>
      </c>
      <c r="L30" s="98">
        <v>121.5</v>
      </c>
      <c r="M30" s="96">
        <f t="shared" si="1"/>
        <v>55.22727272727272</v>
      </c>
      <c r="N30" s="97">
        <f t="shared" si="6"/>
        <v>22</v>
      </c>
      <c r="O30" s="98">
        <v>123</v>
      </c>
      <c r="P30" s="96">
        <f t="shared" si="2"/>
        <v>55.90909090909091</v>
      </c>
      <c r="Q30" s="97">
        <f t="shared" si="7"/>
        <v>22</v>
      </c>
      <c r="R30" s="39"/>
      <c r="S30" s="39"/>
      <c r="T30" s="99">
        <f t="shared" si="3"/>
        <v>371</v>
      </c>
      <c r="U30" s="96">
        <f t="shared" si="4"/>
        <v>56.212</v>
      </c>
      <c r="V30" s="41"/>
      <c r="W30" s="41"/>
      <c r="X30" s="41"/>
      <c r="Y30" s="41"/>
      <c r="Z30" s="41"/>
    </row>
    <row r="31" spans="1:26" s="24" customFormat="1" ht="26.25" customHeight="1">
      <c r="A31" s="30">
        <v>23</v>
      </c>
      <c r="B31" s="117" t="s">
        <v>249</v>
      </c>
      <c r="C31" s="183" t="s">
        <v>250</v>
      </c>
      <c r="D31" s="184" t="s">
        <v>163</v>
      </c>
      <c r="E31" s="183"/>
      <c r="F31" s="120" t="s">
        <v>251</v>
      </c>
      <c r="G31" s="121"/>
      <c r="H31" s="184" t="s">
        <v>45</v>
      </c>
      <c r="I31" s="95">
        <v>119</v>
      </c>
      <c r="J31" s="96">
        <f t="shared" si="0"/>
        <v>53.590909090909086</v>
      </c>
      <c r="K31" s="97">
        <f t="shared" si="5"/>
        <v>23</v>
      </c>
      <c r="L31" s="98">
        <v>119.5</v>
      </c>
      <c r="M31" s="96">
        <f t="shared" si="1"/>
        <v>53.81818181818181</v>
      </c>
      <c r="N31" s="97">
        <f t="shared" si="6"/>
        <v>23</v>
      </c>
      <c r="O31" s="98">
        <v>119</v>
      </c>
      <c r="P31" s="96">
        <f t="shared" si="2"/>
        <v>53.590909090909086</v>
      </c>
      <c r="Q31" s="97">
        <f t="shared" si="7"/>
        <v>23</v>
      </c>
      <c r="R31" s="39">
        <v>1</v>
      </c>
      <c r="S31" s="39"/>
      <c r="T31" s="99">
        <f t="shared" si="3"/>
        <v>357.5</v>
      </c>
      <c r="U31" s="96">
        <f t="shared" si="4"/>
        <v>53.667</v>
      </c>
      <c r="V31" s="41"/>
      <c r="W31" s="41"/>
      <c r="X31" s="41"/>
      <c r="Y31" s="41"/>
      <c r="Z31" s="41"/>
    </row>
    <row r="32" spans="1:26" s="24" customFormat="1" ht="15.75" customHeight="1">
      <c r="A32" s="139" t="s">
        <v>252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1"/>
      <c r="V32" s="41"/>
      <c r="W32" s="41"/>
      <c r="X32" s="41"/>
      <c r="Y32" s="41"/>
      <c r="Z32" s="41"/>
    </row>
    <row r="33" spans="1:26" s="24" customFormat="1" ht="26.25" customHeight="1">
      <c r="A33" s="30" t="s">
        <v>253</v>
      </c>
      <c r="B33" s="102" t="s">
        <v>77</v>
      </c>
      <c r="C33" s="103" t="s">
        <v>78</v>
      </c>
      <c r="D33" s="45" t="s">
        <v>26</v>
      </c>
      <c r="E33" s="44"/>
      <c r="F33" s="93" t="s">
        <v>254</v>
      </c>
      <c r="G33" s="104"/>
      <c r="H33" s="45" t="s">
        <v>45</v>
      </c>
      <c r="I33" s="95">
        <v>148.5</v>
      </c>
      <c r="J33" s="96">
        <f aca="true" t="shared" si="8" ref="J33:J43">I33/2.2-IF($R33=1,0.5,IF($R33=2,1.5,0))</f>
        <v>67.5</v>
      </c>
      <c r="K33" s="97">
        <f aca="true" t="shared" si="9" ref="K33:K43">RANK(J33,J$33:J$43,0)</f>
        <v>1</v>
      </c>
      <c r="L33" s="98">
        <v>150.5</v>
      </c>
      <c r="M33" s="96">
        <f aca="true" t="shared" si="10" ref="M33:M43">L33/2.2-IF($R33=1,0.5,IF($R33=2,1.5,0))</f>
        <v>68.4090909090909</v>
      </c>
      <c r="N33" s="97">
        <f aca="true" t="shared" si="11" ref="N33:N43">RANK(M33,M$33:M$43,0)</f>
        <v>1</v>
      </c>
      <c r="O33" s="98">
        <v>147</v>
      </c>
      <c r="P33" s="96">
        <f aca="true" t="shared" si="12" ref="P33:P43">O33/2.2-IF($R33=1,0.5,IF($R33=2,1.5,0))</f>
        <v>66.81818181818181</v>
      </c>
      <c r="Q33" s="97">
        <f aca="true" t="shared" si="13" ref="Q33:Q43">RANK(P33,P$33:P$43,0)</f>
        <v>2</v>
      </c>
      <c r="R33" s="39"/>
      <c r="S33" s="39"/>
      <c r="T33" s="99">
        <f aca="true" t="shared" si="14" ref="T33:T43">O33+L33+I33</f>
        <v>446</v>
      </c>
      <c r="U33" s="96">
        <f aca="true" t="shared" si="15" ref="U33:U43">ROUND(SUM(J33,M33,P33)/3,3)</f>
        <v>67.576</v>
      </c>
      <c r="V33" s="41"/>
      <c r="W33" s="41"/>
      <c r="X33" s="41"/>
      <c r="Y33" s="41"/>
      <c r="Z33" s="41"/>
    </row>
    <row r="34" spans="1:26" s="24" customFormat="1" ht="26.25" customHeight="1">
      <c r="A34" s="30">
        <v>1</v>
      </c>
      <c r="B34" s="43" t="s">
        <v>188</v>
      </c>
      <c r="C34" s="44" t="s">
        <v>189</v>
      </c>
      <c r="D34" s="45">
        <v>2</v>
      </c>
      <c r="E34" s="44"/>
      <c r="F34" s="34" t="s">
        <v>255</v>
      </c>
      <c r="G34" s="34"/>
      <c r="H34" s="33" t="s">
        <v>45</v>
      </c>
      <c r="I34" s="95">
        <v>146.5</v>
      </c>
      <c r="J34" s="96">
        <f t="shared" si="8"/>
        <v>66.59090909090908</v>
      </c>
      <c r="K34" s="97">
        <f t="shared" si="9"/>
        <v>2</v>
      </c>
      <c r="L34" s="98">
        <v>148</v>
      </c>
      <c r="M34" s="96">
        <f t="shared" si="10"/>
        <v>67.27272727272727</v>
      </c>
      <c r="N34" s="97">
        <f t="shared" si="11"/>
        <v>2</v>
      </c>
      <c r="O34" s="98">
        <v>145.5</v>
      </c>
      <c r="P34" s="96">
        <f t="shared" si="12"/>
        <v>66.13636363636363</v>
      </c>
      <c r="Q34" s="97">
        <f t="shared" si="13"/>
        <v>3</v>
      </c>
      <c r="R34" s="39"/>
      <c r="S34" s="39"/>
      <c r="T34" s="99">
        <f t="shared" si="14"/>
        <v>440</v>
      </c>
      <c r="U34" s="96">
        <f t="shared" si="15"/>
        <v>66.667</v>
      </c>
      <c r="V34" s="41"/>
      <c r="W34" s="41"/>
      <c r="X34" s="41"/>
      <c r="Y34" s="41"/>
      <c r="Z34" s="41"/>
    </row>
    <row r="35" spans="1:26" s="24" customFormat="1" ht="26.25" customHeight="1">
      <c r="A35" s="30">
        <v>2</v>
      </c>
      <c r="B35" s="158" t="s">
        <v>256</v>
      </c>
      <c r="C35" s="101" t="s">
        <v>257</v>
      </c>
      <c r="D35" s="51" t="s">
        <v>163</v>
      </c>
      <c r="E35" s="49" t="s">
        <v>258</v>
      </c>
      <c r="F35" s="50" t="s">
        <v>259</v>
      </c>
      <c r="G35" s="51" t="s">
        <v>260</v>
      </c>
      <c r="H35" s="51" t="s">
        <v>76</v>
      </c>
      <c r="I35" s="95">
        <v>143.5</v>
      </c>
      <c r="J35" s="96">
        <f t="shared" si="8"/>
        <v>65.22727272727272</v>
      </c>
      <c r="K35" s="97">
        <f t="shared" si="9"/>
        <v>3</v>
      </c>
      <c r="L35" s="98">
        <v>141</v>
      </c>
      <c r="M35" s="96">
        <f t="shared" si="10"/>
        <v>64.09090909090908</v>
      </c>
      <c r="N35" s="97">
        <f t="shared" si="11"/>
        <v>3</v>
      </c>
      <c r="O35" s="98">
        <v>151</v>
      </c>
      <c r="P35" s="96">
        <f t="shared" si="12"/>
        <v>68.63636363636363</v>
      </c>
      <c r="Q35" s="97">
        <f t="shared" si="13"/>
        <v>1</v>
      </c>
      <c r="R35" s="39"/>
      <c r="S35" s="39"/>
      <c r="T35" s="99">
        <f t="shared" si="14"/>
        <v>435.5</v>
      </c>
      <c r="U35" s="96">
        <f t="shared" si="15"/>
        <v>65.985</v>
      </c>
      <c r="V35" s="41"/>
      <c r="W35" s="41"/>
      <c r="X35" s="41"/>
      <c r="Y35" s="41"/>
      <c r="Z35" s="41"/>
    </row>
    <row r="36" spans="1:26" s="24" customFormat="1" ht="26.25" customHeight="1">
      <c r="A36" s="30">
        <v>3</v>
      </c>
      <c r="B36" s="185" t="s">
        <v>261</v>
      </c>
      <c r="C36" s="186" t="s">
        <v>262</v>
      </c>
      <c r="D36" s="45">
        <v>3</v>
      </c>
      <c r="E36" s="44"/>
      <c r="F36" s="93" t="s">
        <v>263</v>
      </c>
      <c r="G36" s="34"/>
      <c r="H36" s="51" t="s">
        <v>45</v>
      </c>
      <c r="I36" s="95">
        <v>141.5</v>
      </c>
      <c r="J36" s="96">
        <f t="shared" si="8"/>
        <v>64.31818181818181</v>
      </c>
      <c r="K36" s="97">
        <f t="shared" si="9"/>
        <v>5</v>
      </c>
      <c r="L36" s="98">
        <v>139.5</v>
      </c>
      <c r="M36" s="96">
        <f t="shared" si="10"/>
        <v>63.40909090909091</v>
      </c>
      <c r="N36" s="97">
        <f t="shared" si="11"/>
        <v>4</v>
      </c>
      <c r="O36" s="98">
        <v>141.5</v>
      </c>
      <c r="P36" s="96">
        <f t="shared" si="12"/>
        <v>64.31818181818181</v>
      </c>
      <c r="Q36" s="97">
        <f t="shared" si="13"/>
        <v>4</v>
      </c>
      <c r="R36" s="39"/>
      <c r="S36" s="39"/>
      <c r="T36" s="99">
        <f t="shared" si="14"/>
        <v>422.5</v>
      </c>
      <c r="U36" s="96">
        <f t="shared" si="15"/>
        <v>64.015</v>
      </c>
      <c r="V36" s="41"/>
      <c r="W36" s="41"/>
      <c r="X36" s="41"/>
      <c r="Y36" s="41"/>
      <c r="Z36" s="41"/>
    </row>
    <row r="37" spans="1:26" s="24" customFormat="1" ht="26.25" customHeight="1">
      <c r="A37" s="30" t="s">
        <v>253</v>
      </c>
      <c r="B37" s="43" t="s">
        <v>150</v>
      </c>
      <c r="C37" s="44" t="s">
        <v>151</v>
      </c>
      <c r="D37" s="45">
        <v>1</v>
      </c>
      <c r="E37" s="148"/>
      <c r="F37" s="149" t="s">
        <v>264</v>
      </c>
      <c r="G37" s="150"/>
      <c r="H37" s="33" t="s">
        <v>45</v>
      </c>
      <c r="I37" s="95">
        <v>143.5</v>
      </c>
      <c r="J37" s="96">
        <f t="shared" si="8"/>
        <v>65.22727272727272</v>
      </c>
      <c r="K37" s="97">
        <f t="shared" si="9"/>
        <v>3</v>
      </c>
      <c r="L37" s="98">
        <v>134.5</v>
      </c>
      <c r="M37" s="96">
        <f t="shared" si="10"/>
        <v>61.13636363636363</v>
      </c>
      <c r="N37" s="97">
        <f t="shared" si="11"/>
        <v>7</v>
      </c>
      <c r="O37" s="98">
        <v>134</v>
      </c>
      <c r="P37" s="96">
        <f t="shared" si="12"/>
        <v>60.90909090909091</v>
      </c>
      <c r="Q37" s="97">
        <f t="shared" si="13"/>
        <v>5</v>
      </c>
      <c r="R37" s="39"/>
      <c r="S37" s="39"/>
      <c r="T37" s="99">
        <f t="shared" si="14"/>
        <v>412</v>
      </c>
      <c r="U37" s="96">
        <f t="shared" si="15"/>
        <v>62.424</v>
      </c>
      <c r="V37" s="41"/>
      <c r="W37" s="41"/>
      <c r="X37" s="41"/>
      <c r="Y37" s="41"/>
      <c r="Z37" s="41"/>
    </row>
    <row r="38" spans="1:26" s="24" customFormat="1" ht="26.25" customHeight="1">
      <c r="A38" s="30">
        <v>4</v>
      </c>
      <c r="B38" s="187" t="s">
        <v>265</v>
      </c>
      <c r="C38" s="44"/>
      <c r="D38" s="188" t="s">
        <v>163</v>
      </c>
      <c r="E38" s="44"/>
      <c r="F38" s="93" t="s">
        <v>234</v>
      </c>
      <c r="G38" s="34"/>
      <c r="H38" s="33" t="s">
        <v>45</v>
      </c>
      <c r="I38" s="95">
        <v>137</v>
      </c>
      <c r="J38" s="96">
        <f t="shared" si="8"/>
        <v>62.272727272727266</v>
      </c>
      <c r="K38" s="97">
        <f t="shared" si="9"/>
        <v>7</v>
      </c>
      <c r="L38" s="98">
        <v>136.5</v>
      </c>
      <c r="M38" s="96">
        <f t="shared" si="10"/>
        <v>62.04545454545454</v>
      </c>
      <c r="N38" s="97">
        <f t="shared" si="11"/>
        <v>5</v>
      </c>
      <c r="O38" s="98">
        <v>131</v>
      </c>
      <c r="P38" s="96">
        <f t="shared" si="12"/>
        <v>59.54545454545454</v>
      </c>
      <c r="Q38" s="97">
        <f t="shared" si="13"/>
        <v>8</v>
      </c>
      <c r="R38" s="39"/>
      <c r="S38" s="39"/>
      <c r="T38" s="99">
        <f t="shared" si="14"/>
        <v>404.5</v>
      </c>
      <c r="U38" s="96">
        <f t="shared" si="15"/>
        <v>61.288</v>
      </c>
      <c r="V38" s="41"/>
      <c r="W38" s="41"/>
      <c r="X38" s="41"/>
      <c r="Y38" s="41"/>
      <c r="Z38" s="41"/>
    </row>
    <row r="39" spans="1:26" s="24" customFormat="1" ht="26.25" customHeight="1">
      <c r="A39" s="30">
        <v>5</v>
      </c>
      <c r="B39" s="43" t="s">
        <v>266</v>
      </c>
      <c r="C39" s="44"/>
      <c r="D39" s="45" t="s">
        <v>163</v>
      </c>
      <c r="E39" s="44"/>
      <c r="F39" s="93" t="s">
        <v>219</v>
      </c>
      <c r="G39" s="34"/>
      <c r="H39" s="33" t="s">
        <v>45</v>
      </c>
      <c r="I39" s="95">
        <v>134.5</v>
      </c>
      <c r="J39" s="96">
        <f t="shared" si="8"/>
        <v>61.13636363636363</v>
      </c>
      <c r="K39" s="97">
        <f t="shared" si="9"/>
        <v>8</v>
      </c>
      <c r="L39" s="98">
        <v>135</v>
      </c>
      <c r="M39" s="96">
        <f t="shared" si="10"/>
        <v>61.36363636363636</v>
      </c>
      <c r="N39" s="97">
        <f t="shared" si="11"/>
        <v>6</v>
      </c>
      <c r="O39" s="98">
        <v>131</v>
      </c>
      <c r="P39" s="96">
        <f t="shared" si="12"/>
        <v>59.54545454545454</v>
      </c>
      <c r="Q39" s="97">
        <f t="shared" si="13"/>
        <v>8</v>
      </c>
      <c r="R39" s="39"/>
      <c r="S39" s="39"/>
      <c r="T39" s="99">
        <f t="shared" si="14"/>
        <v>400.5</v>
      </c>
      <c r="U39" s="96">
        <f t="shared" si="15"/>
        <v>60.682</v>
      </c>
      <c r="V39" s="41"/>
      <c r="W39" s="41"/>
      <c r="X39" s="41"/>
      <c r="Y39" s="41"/>
      <c r="Z39" s="41"/>
    </row>
    <row r="40" spans="1:26" s="24" customFormat="1" ht="26.25" customHeight="1">
      <c r="A40" s="30">
        <v>6</v>
      </c>
      <c r="B40" s="189" t="s">
        <v>267</v>
      </c>
      <c r="C40" s="179"/>
      <c r="D40" s="73"/>
      <c r="E40" s="32"/>
      <c r="F40" s="34" t="s">
        <v>268</v>
      </c>
      <c r="G40" s="34"/>
      <c r="H40" s="45" t="s">
        <v>45</v>
      </c>
      <c r="I40" s="95">
        <v>138.5</v>
      </c>
      <c r="J40" s="96">
        <f t="shared" si="8"/>
        <v>62.954545454545446</v>
      </c>
      <c r="K40" s="97">
        <f t="shared" si="9"/>
        <v>6</v>
      </c>
      <c r="L40" s="98">
        <v>130</v>
      </c>
      <c r="M40" s="96">
        <f t="shared" si="10"/>
        <v>59.090909090909086</v>
      </c>
      <c r="N40" s="97">
        <f t="shared" si="11"/>
        <v>9</v>
      </c>
      <c r="O40" s="98">
        <v>131.5</v>
      </c>
      <c r="P40" s="96">
        <f t="shared" si="12"/>
        <v>59.772727272727266</v>
      </c>
      <c r="Q40" s="97">
        <f t="shared" si="13"/>
        <v>7</v>
      </c>
      <c r="R40" s="39"/>
      <c r="S40" s="39"/>
      <c r="T40" s="99">
        <f t="shared" si="14"/>
        <v>400</v>
      </c>
      <c r="U40" s="96">
        <f t="shared" si="15"/>
        <v>60.606</v>
      </c>
      <c r="V40" s="41"/>
      <c r="W40" s="41"/>
      <c r="X40" s="41"/>
      <c r="Y40" s="41"/>
      <c r="Z40" s="41"/>
    </row>
    <row r="41" spans="1:26" s="24" customFormat="1" ht="26.25" customHeight="1">
      <c r="A41" s="30">
        <v>7</v>
      </c>
      <c r="B41" s="43" t="s">
        <v>138</v>
      </c>
      <c r="C41" s="44" t="s">
        <v>139</v>
      </c>
      <c r="D41" s="45">
        <v>2</v>
      </c>
      <c r="E41" s="44"/>
      <c r="F41" s="93" t="s">
        <v>269</v>
      </c>
      <c r="G41" s="93"/>
      <c r="H41" s="33" t="s">
        <v>45</v>
      </c>
      <c r="I41" s="95">
        <v>133</v>
      </c>
      <c r="J41" s="96">
        <f t="shared" si="8"/>
        <v>60.454545454545446</v>
      </c>
      <c r="K41" s="97">
        <f t="shared" si="9"/>
        <v>9</v>
      </c>
      <c r="L41" s="98">
        <v>133</v>
      </c>
      <c r="M41" s="96">
        <f t="shared" si="10"/>
        <v>60.454545454545446</v>
      </c>
      <c r="N41" s="97">
        <f t="shared" si="11"/>
        <v>8</v>
      </c>
      <c r="O41" s="98">
        <v>134</v>
      </c>
      <c r="P41" s="96">
        <f t="shared" si="12"/>
        <v>60.90909090909091</v>
      </c>
      <c r="Q41" s="97">
        <f t="shared" si="13"/>
        <v>5</v>
      </c>
      <c r="R41" s="39"/>
      <c r="S41" s="39"/>
      <c r="T41" s="99">
        <f t="shared" si="14"/>
        <v>400</v>
      </c>
      <c r="U41" s="96">
        <f t="shared" si="15"/>
        <v>60.606</v>
      </c>
      <c r="V41" s="41"/>
      <c r="W41" s="41"/>
      <c r="X41" s="41"/>
      <c r="Y41" s="41"/>
      <c r="Z41" s="41"/>
    </row>
    <row r="42" spans="1:26" s="24" customFormat="1" ht="26.25" customHeight="1">
      <c r="A42" s="30">
        <v>8</v>
      </c>
      <c r="B42" s="43" t="s">
        <v>270</v>
      </c>
      <c r="C42" s="44"/>
      <c r="D42" s="33" t="s">
        <v>163</v>
      </c>
      <c r="E42" s="32"/>
      <c r="F42" s="93" t="s">
        <v>271</v>
      </c>
      <c r="G42" s="45" t="s">
        <v>117</v>
      </c>
      <c r="H42" s="33" t="s">
        <v>45</v>
      </c>
      <c r="I42" s="95">
        <v>131</v>
      </c>
      <c r="J42" s="96">
        <f t="shared" si="8"/>
        <v>59.54545454545454</v>
      </c>
      <c r="K42" s="97">
        <f t="shared" si="9"/>
        <v>11</v>
      </c>
      <c r="L42" s="98">
        <v>128.5</v>
      </c>
      <c r="M42" s="96">
        <f t="shared" si="10"/>
        <v>58.40909090909091</v>
      </c>
      <c r="N42" s="97">
        <f t="shared" si="11"/>
        <v>10</v>
      </c>
      <c r="O42" s="98">
        <v>131</v>
      </c>
      <c r="P42" s="96">
        <f t="shared" si="12"/>
        <v>59.54545454545454</v>
      </c>
      <c r="Q42" s="97">
        <f t="shared" si="13"/>
        <v>8</v>
      </c>
      <c r="R42" s="39"/>
      <c r="S42" s="39"/>
      <c r="T42" s="99">
        <f t="shared" si="14"/>
        <v>390.5</v>
      </c>
      <c r="U42" s="96">
        <f t="shared" si="15"/>
        <v>59.167</v>
      </c>
      <c r="V42" s="41"/>
      <c r="W42" s="41"/>
      <c r="X42" s="41"/>
      <c r="Y42" s="41"/>
      <c r="Z42" s="41"/>
    </row>
    <row r="43" spans="1:26" s="24" customFormat="1" ht="26.25" customHeight="1">
      <c r="A43" s="30">
        <v>9</v>
      </c>
      <c r="B43" s="43" t="s">
        <v>272</v>
      </c>
      <c r="C43" s="44"/>
      <c r="D43" s="45" t="s">
        <v>163</v>
      </c>
      <c r="E43" s="44"/>
      <c r="F43" s="93" t="s">
        <v>248</v>
      </c>
      <c r="G43" s="34"/>
      <c r="H43" s="33" t="s">
        <v>45</v>
      </c>
      <c r="I43" s="95">
        <v>132</v>
      </c>
      <c r="J43" s="96">
        <f t="shared" si="8"/>
        <v>59.99999999999999</v>
      </c>
      <c r="K43" s="97">
        <f t="shared" si="9"/>
        <v>10</v>
      </c>
      <c r="L43" s="98">
        <v>127</v>
      </c>
      <c r="M43" s="96">
        <f t="shared" si="10"/>
        <v>57.72727272727272</v>
      </c>
      <c r="N43" s="97">
        <f t="shared" si="11"/>
        <v>11</v>
      </c>
      <c r="O43" s="98">
        <v>123</v>
      </c>
      <c r="P43" s="96">
        <f t="shared" si="12"/>
        <v>55.90909090909091</v>
      </c>
      <c r="Q43" s="97">
        <f t="shared" si="13"/>
        <v>11</v>
      </c>
      <c r="R43" s="39"/>
      <c r="S43" s="39"/>
      <c r="T43" s="99">
        <f t="shared" si="14"/>
        <v>382</v>
      </c>
      <c r="U43" s="96">
        <f t="shared" si="15"/>
        <v>57.879</v>
      </c>
      <c r="V43" s="41"/>
      <c r="W43" s="41"/>
      <c r="X43" s="41"/>
      <c r="Y43" s="41"/>
      <c r="Z43" s="41"/>
    </row>
    <row r="44" spans="1:26" s="24" customFormat="1" ht="18" customHeight="1">
      <c r="A44" s="190" t="s">
        <v>273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91"/>
      <c r="V44" s="41"/>
      <c r="W44" s="41"/>
      <c r="X44" s="41"/>
      <c r="Y44" s="41"/>
      <c r="Z44" s="41"/>
    </row>
    <row r="45" spans="1:26" s="24" customFormat="1" ht="26.25" customHeight="1">
      <c r="A45" s="30">
        <v>1</v>
      </c>
      <c r="B45" s="43" t="s">
        <v>274</v>
      </c>
      <c r="C45" s="44"/>
      <c r="D45" s="45" t="s">
        <v>163</v>
      </c>
      <c r="E45" s="44"/>
      <c r="F45" s="34" t="s">
        <v>275</v>
      </c>
      <c r="G45" s="34"/>
      <c r="H45" s="51" t="s">
        <v>45</v>
      </c>
      <c r="I45" s="95">
        <v>179.5</v>
      </c>
      <c r="J45" s="96">
        <f>I45/2.7-IF($R45=1,0.5,IF($R45=2,1.5,0))</f>
        <v>66.48148148148148</v>
      </c>
      <c r="K45" s="97">
        <f>RANK(J45,J$45:J$48,0)</f>
        <v>1</v>
      </c>
      <c r="L45" s="98">
        <v>175</v>
      </c>
      <c r="M45" s="96">
        <f>L45/2.7-IF($R45=1,0.5,IF($R45=2,1.5,0))</f>
        <v>64.81481481481481</v>
      </c>
      <c r="N45" s="97">
        <f>RANK(M45,M$45:M$48,0)</f>
        <v>1</v>
      </c>
      <c r="O45" s="98">
        <v>167.5</v>
      </c>
      <c r="P45" s="96">
        <f>O45/2.7-IF($R45=1,0.5,IF($R45=2,1.5,0))</f>
        <v>62.03703703703703</v>
      </c>
      <c r="Q45" s="97">
        <f>RANK(P45,P$45:P$48,0)</f>
        <v>1</v>
      </c>
      <c r="R45" s="39"/>
      <c r="S45" s="39"/>
      <c r="T45" s="99">
        <f>O45+L45+I45</f>
        <v>522</v>
      </c>
      <c r="U45" s="96">
        <f>ROUND(SUM(J45,M45,P45)/3,3)</f>
        <v>64.444</v>
      </c>
      <c r="V45" s="41"/>
      <c r="W45" s="41"/>
      <c r="X45" s="41"/>
      <c r="Y45" s="41"/>
      <c r="Z45" s="41"/>
    </row>
    <row r="46" spans="1:26" s="24" customFormat="1" ht="26.25" customHeight="1">
      <c r="A46" s="30">
        <v>2</v>
      </c>
      <c r="B46" s="43" t="s">
        <v>276</v>
      </c>
      <c r="C46" s="44"/>
      <c r="D46" s="45" t="s">
        <v>163</v>
      </c>
      <c r="E46" s="44"/>
      <c r="F46" s="93" t="s">
        <v>277</v>
      </c>
      <c r="G46" s="93"/>
      <c r="H46" s="33" t="s">
        <v>45</v>
      </c>
      <c r="I46" s="95">
        <v>166</v>
      </c>
      <c r="J46" s="96">
        <f>I46/2.7-IF($R46=1,0.5,IF($R46=2,1.5,0))</f>
        <v>61.48148148148148</v>
      </c>
      <c r="K46" s="97">
        <f>RANK(J46,J$45:J$48,0)</f>
        <v>2</v>
      </c>
      <c r="L46" s="98">
        <v>160.5</v>
      </c>
      <c r="M46" s="96">
        <f>L46/2.7-IF($R46=1,0.5,IF($R46=2,1.5,0))</f>
        <v>59.44444444444444</v>
      </c>
      <c r="N46" s="97">
        <f>RANK(M46,M$45:M$48,0)</f>
        <v>2</v>
      </c>
      <c r="O46" s="98">
        <v>159</v>
      </c>
      <c r="P46" s="96">
        <f>O46/2.7-IF($R46=1,0.5,IF($R46=2,1.5,0))</f>
        <v>58.888888888888886</v>
      </c>
      <c r="Q46" s="97">
        <f>RANK(P46,P$45:P$48,0)</f>
        <v>3</v>
      </c>
      <c r="R46" s="39"/>
      <c r="S46" s="39"/>
      <c r="T46" s="99">
        <f>O46+L46+I46</f>
        <v>485.5</v>
      </c>
      <c r="U46" s="96">
        <f>ROUND(SUM(J46,M46,P46)/3,3)</f>
        <v>59.938</v>
      </c>
      <c r="V46" s="41"/>
      <c r="W46" s="41"/>
      <c r="X46" s="41"/>
      <c r="Y46" s="41"/>
      <c r="Z46" s="41"/>
    </row>
    <row r="47" spans="1:26" s="24" customFormat="1" ht="26.25" customHeight="1">
      <c r="A47" s="30">
        <v>3</v>
      </c>
      <c r="B47" s="43" t="s">
        <v>278</v>
      </c>
      <c r="C47" s="44"/>
      <c r="D47" s="45" t="s">
        <v>163</v>
      </c>
      <c r="E47" s="44"/>
      <c r="F47" s="93" t="s">
        <v>279</v>
      </c>
      <c r="G47" s="93"/>
      <c r="H47" s="33" t="s">
        <v>45</v>
      </c>
      <c r="I47" s="95">
        <v>164</v>
      </c>
      <c r="J47" s="96">
        <f>I47/2.7-IF($R47=1,0.5,IF($R47=2,1.5,0))</f>
        <v>60.74074074074073</v>
      </c>
      <c r="K47" s="97">
        <f>RANK(J47,J$45:J$48,0)</f>
        <v>4</v>
      </c>
      <c r="L47" s="98">
        <v>155.5</v>
      </c>
      <c r="M47" s="96">
        <f>L47/2.7-IF($R47=1,0.5,IF($R47=2,1.5,0))</f>
        <v>57.59259259259259</v>
      </c>
      <c r="N47" s="97">
        <f>RANK(M47,M$45:M$48,0)</f>
        <v>4</v>
      </c>
      <c r="O47" s="98">
        <v>160</v>
      </c>
      <c r="P47" s="96">
        <f>O47/2.7-IF($R47=1,0.5,IF($R47=2,1.5,0))</f>
        <v>59.25925925925925</v>
      </c>
      <c r="Q47" s="97">
        <f>RANK(P47,P$45:P$48,0)</f>
        <v>2</v>
      </c>
      <c r="R47" s="39"/>
      <c r="S47" s="39"/>
      <c r="T47" s="99">
        <f>O47+L47+I47</f>
        <v>479.5</v>
      </c>
      <c r="U47" s="96">
        <f>ROUND(SUM(J47,M47,P47)/3,3)</f>
        <v>59.198</v>
      </c>
      <c r="V47" s="41"/>
      <c r="W47" s="41"/>
      <c r="X47" s="41"/>
      <c r="Y47" s="41"/>
      <c r="Z47" s="41"/>
    </row>
    <row r="48" spans="1:26" s="24" customFormat="1" ht="26.25" customHeight="1">
      <c r="A48" s="30">
        <v>4</v>
      </c>
      <c r="B48" s="43" t="s">
        <v>280</v>
      </c>
      <c r="C48" s="44"/>
      <c r="D48" s="45" t="s">
        <v>163</v>
      </c>
      <c r="E48" s="44"/>
      <c r="F48" s="34" t="s">
        <v>281</v>
      </c>
      <c r="G48" s="34"/>
      <c r="H48" s="33" t="s">
        <v>45</v>
      </c>
      <c r="I48" s="95">
        <v>165</v>
      </c>
      <c r="J48" s="96">
        <f>I48/2.7-IF($R48=1,0.5,IF($R48=2,1.5,0))</f>
        <v>61.11111111111111</v>
      </c>
      <c r="K48" s="97">
        <f>RANK(J48,J$45:J$48,0)</f>
        <v>3</v>
      </c>
      <c r="L48" s="98">
        <v>157</v>
      </c>
      <c r="M48" s="96">
        <f>L48/2.7-IF($R48=1,0.5,IF($R48=2,1.5,0))</f>
        <v>58.148148148148145</v>
      </c>
      <c r="N48" s="97">
        <f>RANK(M48,M$45:M$48,0)</f>
        <v>3</v>
      </c>
      <c r="O48" s="98">
        <v>151</v>
      </c>
      <c r="P48" s="96">
        <f>O48/2.7-IF($R48=1,0.5,IF($R48=2,1.5,0))</f>
        <v>55.925925925925924</v>
      </c>
      <c r="Q48" s="97">
        <f>RANK(P48,P$45:P$48,0)</f>
        <v>4</v>
      </c>
      <c r="R48" s="39"/>
      <c r="S48" s="39"/>
      <c r="T48" s="99">
        <f>O48+L48+I48</f>
        <v>473</v>
      </c>
      <c r="U48" s="96">
        <f>ROUND(SUM(J48,M48,P48)/3,3)</f>
        <v>58.395</v>
      </c>
      <c r="V48" s="41"/>
      <c r="W48" s="41"/>
      <c r="X48" s="41"/>
      <c r="Y48" s="41"/>
      <c r="Z48" s="41"/>
    </row>
    <row r="49" spans="1:21" s="41" customFormat="1" ht="19.5" customHeight="1">
      <c r="A49" s="74"/>
      <c r="B49" s="192" t="s">
        <v>59</v>
      </c>
      <c r="C49" s="192"/>
      <c r="D49" s="192"/>
      <c r="E49" s="76"/>
      <c r="F49" s="77" t="s">
        <v>60</v>
      </c>
      <c r="G49" s="77"/>
      <c r="H49" s="77"/>
      <c r="I49" s="78"/>
      <c r="J49" s="79" t="s">
        <v>61</v>
      </c>
      <c r="K49" s="79"/>
      <c r="L49" s="79"/>
      <c r="M49" s="79"/>
      <c r="N49" s="79"/>
      <c r="O49" s="79"/>
      <c r="P49" s="80"/>
      <c r="Q49" s="74"/>
      <c r="R49" s="81"/>
      <c r="S49" s="81"/>
      <c r="T49" s="81"/>
      <c r="U49" s="82"/>
    </row>
    <row r="50" spans="1:21" s="24" customFormat="1" ht="19.5" customHeight="1">
      <c r="A50" s="3"/>
      <c r="B50" s="75" t="s">
        <v>62</v>
      </c>
      <c r="C50" s="75"/>
      <c r="D50" s="75"/>
      <c r="E50" s="83"/>
      <c r="F50" s="77" t="s">
        <v>282</v>
      </c>
      <c r="G50" s="77"/>
      <c r="H50" s="7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s="24" customFormat="1" ht="24" customHeight="1">
      <c r="A51" s="3"/>
      <c r="B51" s="84"/>
      <c r="C51" s="84"/>
      <c r="D51" s="84"/>
      <c r="E51" s="84"/>
      <c r="F51" s="84"/>
      <c r="G51" s="84"/>
      <c r="H51" s="8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s="24" customFormat="1" ht="24" customHeight="1">
      <c r="A52" s="3"/>
      <c r="B52" s="84"/>
      <c r="C52" s="84"/>
      <c r="D52" s="84"/>
      <c r="E52" s="84"/>
      <c r="F52" s="84"/>
      <c r="G52" s="84"/>
      <c r="H52" s="8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s="24" customFormat="1" ht="24" customHeight="1">
      <c r="A53" s="3"/>
      <c r="B53" s="84"/>
      <c r="C53" s="84"/>
      <c r="D53" s="84"/>
      <c r="E53" s="84"/>
      <c r="F53" s="84"/>
      <c r="G53" s="84"/>
      <c r="H53" s="8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s="24" customFormat="1" ht="24" customHeight="1">
      <c r="A54" s="3"/>
      <c r="B54" s="84"/>
      <c r="C54" s="84"/>
      <c r="D54" s="84"/>
      <c r="E54" s="84"/>
      <c r="F54" s="84"/>
      <c r="G54" s="84"/>
      <c r="H54" s="8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s="41" customFormat="1" ht="24" customHeight="1">
      <c r="A55" s="3"/>
      <c r="B55" s="84"/>
      <c r="C55" s="84"/>
      <c r="D55" s="84"/>
      <c r="E55" s="84"/>
      <c r="F55" s="84"/>
      <c r="G55" s="84"/>
      <c r="H55" s="8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s="74" customFormat="1" ht="20.25" customHeight="1">
      <c r="A56" s="3"/>
      <c r="B56" s="84"/>
      <c r="C56" s="84"/>
      <c r="D56" s="84"/>
      <c r="E56" s="84"/>
      <c r="F56" s="84"/>
      <c r="G56" s="84"/>
      <c r="H56" s="8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</sheetData>
  <sheetProtection selectLockedCells="1" selectUnlockedCells="1"/>
  <mergeCells count="27">
    <mergeCell ref="B50:D50"/>
    <mergeCell ref="F50:H50"/>
    <mergeCell ref="T6:T7"/>
    <mergeCell ref="U6:U7"/>
    <mergeCell ref="A8:U8"/>
    <mergeCell ref="A32:U32"/>
    <mergeCell ref="A44:U44"/>
    <mergeCell ref="B49:D49"/>
    <mergeCell ref="F49:H49"/>
    <mergeCell ref="J49:O49"/>
    <mergeCell ref="R49:T49"/>
    <mergeCell ref="G6:G7"/>
    <mergeCell ref="H6:H7"/>
    <mergeCell ref="I6:K6"/>
    <mergeCell ref="L6:N6"/>
    <mergeCell ref="O6:Q6"/>
    <mergeCell ref="R6:S6"/>
    <mergeCell ref="A1:V1"/>
    <mergeCell ref="A2:U2"/>
    <mergeCell ref="A3:U3"/>
    <mergeCell ref="A4:U4"/>
    <mergeCell ref="R5:U5"/>
    <mergeCell ref="A6:A7"/>
    <mergeCell ref="B6:B7"/>
    <mergeCell ref="D6:D7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50"/>
  <sheetViews>
    <sheetView tabSelected="1" view="pageBreakPreview" zoomScaleSheetLayoutView="100" workbookViewId="0" topLeftCell="A16">
      <selection activeCell="D5" sqref="D1:D1048576"/>
    </sheetView>
  </sheetViews>
  <sheetFormatPr defaultColWidth="11.57421875" defaultRowHeight="15"/>
  <cols>
    <col min="1" max="1" width="3.57421875" style="248" customWidth="1"/>
    <col min="2" max="2" width="15.140625" style="206" customWidth="1"/>
    <col min="3" max="3" width="7.28125" style="206" customWidth="1"/>
    <col min="4" max="4" width="31.00390625" style="206" customWidth="1"/>
    <col min="5" max="5" width="12.8515625" style="206" customWidth="1"/>
    <col min="6" max="6" width="15.28125" style="249" customWidth="1"/>
    <col min="7" max="7" width="6.00390625" style="206" customWidth="1"/>
    <col min="8" max="8" width="6.28125" style="250" customWidth="1"/>
    <col min="9" max="9" width="5.00390625" style="206" customWidth="1"/>
    <col min="10" max="10" width="6.57421875" style="250" customWidth="1"/>
    <col min="11" max="251" width="9.140625" style="206" customWidth="1"/>
    <col min="252" max="16384" width="11.57421875" style="247" customWidth="1"/>
  </cols>
  <sheetData>
    <row r="1" spans="1:10" s="194" customFormat="1" ht="26.2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196" customFormat="1" ht="15.6" customHeight="1">
      <c r="A2" s="195" t="s">
        <v>283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196" customFormat="1" ht="15.6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s="203" customFormat="1" ht="16.35" customHeight="1">
      <c r="A4" s="198" t="s">
        <v>284</v>
      </c>
      <c r="B4" s="198"/>
      <c r="C4" s="198"/>
      <c r="D4" s="198"/>
      <c r="E4" s="199"/>
      <c r="F4" s="200"/>
      <c r="G4" s="201"/>
      <c r="H4" s="202" t="s">
        <v>285</v>
      </c>
      <c r="I4" s="202"/>
      <c r="J4" s="202"/>
    </row>
    <row r="5" spans="1:10" ht="12" customHeight="1">
      <c r="A5" s="204" t="s">
        <v>286</v>
      </c>
      <c r="B5" s="205" t="s">
        <v>287</v>
      </c>
      <c r="C5" s="204" t="s">
        <v>288</v>
      </c>
      <c r="D5" s="205" t="s">
        <v>289</v>
      </c>
      <c r="E5" s="205" t="s">
        <v>12</v>
      </c>
      <c r="F5" s="205" t="s">
        <v>13</v>
      </c>
      <c r="G5" s="205" t="s">
        <v>290</v>
      </c>
      <c r="H5" s="205"/>
      <c r="I5" s="205"/>
      <c r="J5" s="205"/>
    </row>
    <row r="6" spans="1:10" ht="9.75" customHeight="1">
      <c r="A6" s="204"/>
      <c r="B6" s="205"/>
      <c r="C6" s="204"/>
      <c r="D6" s="205"/>
      <c r="E6" s="205"/>
      <c r="F6" s="205"/>
      <c r="G6" s="207" t="s">
        <v>291</v>
      </c>
      <c r="H6" s="207"/>
      <c r="I6" s="207" t="s">
        <v>292</v>
      </c>
      <c r="J6" s="207"/>
    </row>
    <row r="7" spans="1:10" ht="15" customHeight="1">
      <c r="A7" s="204"/>
      <c r="B7" s="205"/>
      <c r="C7" s="204"/>
      <c r="D7" s="205"/>
      <c r="E7" s="205"/>
      <c r="F7" s="205"/>
      <c r="G7" s="208" t="s">
        <v>293</v>
      </c>
      <c r="H7" s="209" t="s">
        <v>294</v>
      </c>
      <c r="I7" s="208" t="s">
        <v>293</v>
      </c>
      <c r="J7" s="209" t="s">
        <v>294</v>
      </c>
    </row>
    <row r="8" spans="1:10" s="196" customFormat="1" ht="15" customHeight="1">
      <c r="A8" s="210" t="s">
        <v>295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s="218" customFormat="1" ht="30" customHeight="1">
      <c r="A9" s="211">
        <v>1</v>
      </c>
      <c r="B9" s="185" t="s">
        <v>296</v>
      </c>
      <c r="C9" s="212" t="s">
        <v>50</v>
      </c>
      <c r="D9" s="213" t="s">
        <v>297</v>
      </c>
      <c r="E9" s="213"/>
      <c r="F9" s="214" t="s">
        <v>28</v>
      </c>
      <c r="G9" s="215">
        <v>0</v>
      </c>
      <c r="H9" s="216"/>
      <c r="I9" s="215">
        <v>0</v>
      </c>
      <c r="J9" s="217">
        <v>24.03</v>
      </c>
    </row>
    <row r="10" spans="1:10" s="218" customFormat="1" ht="30" customHeight="1">
      <c r="A10" s="211">
        <v>2</v>
      </c>
      <c r="B10" s="132" t="s">
        <v>298</v>
      </c>
      <c r="C10" s="219" t="s">
        <v>50</v>
      </c>
      <c r="D10" s="131" t="s">
        <v>299</v>
      </c>
      <c r="E10" s="129" t="s">
        <v>300</v>
      </c>
      <c r="F10" s="219" t="s">
        <v>301</v>
      </c>
      <c r="G10" s="220">
        <v>0</v>
      </c>
      <c r="H10" s="215"/>
      <c r="I10" s="220">
        <v>0</v>
      </c>
      <c r="J10" s="216">
        <v>26.75</v>
      </c>
    </row>
    <row r="11" spans="1:10" s="218" customFormat="1" ht="30" customHeight="1">
      <c r="A11" s="211">
        <v>3</v>
      </c>
      <c r="B11" s="221" t="s">
        <v>302</v>
      </c>
      <c r="C11" s="211" t="s">
        <v>26</v>
      </c>
      <c r="D11" s="222" t="s">
        <v>303</v>
      </c>
      <c r="E11" s="223" t="s">
        <v>304</v>
      </c>
      <c r="F11" s="219" t="s">
        <v>45</v>
      </c>
      <c r="G11" s="220">
        <v>0</v>
      </c>
      <c r="H11" s="215"/>
      <c r="I11" s="220">
        <v>0</v>
      </c>
      <c r="J11" s="216">
        <v>27.22</v>
      </c>
    </row>
    <row r="12" spans="1:10" s="218" customFormat="1" ht="30" customHeight="1">
      <c r="A12" s="211">
        <v>4</v>
      </c>
      <c r="B12" s="185" t="s">
        <v>305</v>
      </c>
      <c r="C12" s="212" t="s">
        <v>50</v>
      </c>
      <c r="D12" s="213" t="s">
        <v>306</v>
      </c>
      <c r="E12" s="213"/>
      <c r="F12" s="214" t="s">
        <v>45</v>
      </c>
      <c r="G12" s="224">
        <v>0</v>
      </c>
      <c r="H12" s="216"/>
      <c r="I12" s="215">
        <v>0</v>
      </c>
      <c r="J12" s="217">
        <v>29</v>
      </c>
    </row>
    <row r="13" spans="1:10" s="218" customFormat="1" ht="30" customHeight="1">
      <c r="A13" s="211">
        <v>5</v>
      </c>
      <c r="B13" s="185" t="s">
        <v>307</v>
      </c>
      <c r="C13" s="212">
        <v>2</v>
      </c>
      <c r="D13" s="213" t="s">
        <v>308</v>
      </c>
      <c r="E13" s="213"/>
      <c r="F13" s="214" t="s">
        <v>45</v>
      </c>
      <c r="G13" s="220">
        <v>0</v>
      </c>
      <c r="H13" s="215"/>
      <c r="I13" s="220">
        <v>0</v>
      </c>
      <c r="J13" s="216">
        <v>29.12</v>
      </c>
    </row>
    <row r="14" spans="1:10" s="218" customFormat="1" ht="30" customHeight="1">
      <c r="A14" s="211">
        <v>6</v>
      </c>
      <c r="B14" s="185" t="s">
        <v>309</v>
      </c>
      <c r="C14" s="212" t="s">
        <v>50</v>
      </c>
      <c r="D14" s="225" t="s">
        <v>310</v>
      </c>
      <c r="E14" s="226" t="s">
        <v>311</v>
      </c>
      <c r="F14" s="214" t="s">
        <v>45</v>
      </c>
      <c r="G14" s="220">
        <v>0</v>
      </c>
      <c r="H14" s="215"/>
      <c r="I14" s="220">
        <v>4</v>
      </c>
      <c r="J14" s="216">
        <v>29.35</v>
      </c>
    </row>
    <row r="15" spans="1:10" s="218" customFormat="1" ht="30" customHeight="1">
      <c r="A15" s="211">
        <v>7</v>
      </c>
      <c r="B15" s="185" t="s">
        <v>312</v>
      </c>
      <c r="C15" s="212">
        <v>2</v>
      </c>
      <c r="D15" s="213" t="s">
        <v>313</v>
      </c>
      <c r="E15" s="213"/>
      <c r="F15" s="214" t="s">
        <v>45</v>
      </c>
      <c r="G15" s="215">
        <v>4</v>
      </c>
      <c r="H15" s="216">
        <v>65.11</v>
      </c>
      <c r="I15" s="215"/>
      <c r="J15" s="217"/>
    </row>
    <row r="16" spans="1:10" s="218" customFormat="1" ht="30" customHeight="1">
      <c r="A16" s="211"/>
      <c r="B16" s="227" t="s">
        <v>314</v>
      </c>
      <c r="C16" s="228">
        <v>2</v>
      </c>
      <c r="D16" s="229" t="s">
        <v>315</v>
      </c>
      <c r="E16" s="229"/>
      <c r="F16" s="230" t="s">
        <v>45</v>
      </c>
      <c r="G16" s="231" t="s">
        <v>316</v>
      </c>
      <c r="H16" s="232"/>
      <c r="I16" s="233"/>
      <c r="J16" s="234"/>
    </row>
    <row r="17" spans="1:10" s="236" customFormat="1" ht="18.75" customHeight="1">
      <c r="A17" s="235" t="s">
        <v>317</v>
      </c>
      <c r="B17" s="235"/>
      <c r="C17" s="235"/>
      <c r="D17" s="235"/>
      <c r="E17" s="235"/>
      <c r="F17" s="235"/>
      <c r="G17" s="235"/>
      <c r="H17" s="235"/>
      <c r="I17" s="235"/>
      <c r="J17" s="235"/>
    </row>
    <row r="18" spans="1:10" s="218" customFormat="1" ht="15.75" customHeight="1">
      <c r="A18" s="237" t="s">
        <v>318</v>
      </c>
      <c r="B18" s="237"/>
      <c r="C18" s="237"/>
      <c r="D18" s="237"/>
      <c r="E18" s="237"/>
      <c r="F18" s="237"/>
      <c r="G18" s="237"/>
      <c r="H18" s="237"/>
      <c r="I18" s="237"/>
      <c r="J18" s="237"/>
    </row>
    <row r="19" spans="1:10" s="218" customFormat="1" ht="30" customHeight="1">
      <c r="A19" s="211">
        <v>1</v>
      </c>
      <c r="B19" s="227" t="s">
        <v>319</v>
      </c>
      <c r="C19" s="228" t="s">
        <v>163</v>
      </c>
      <c r="D19" s="238" t="s">
        <v>320</v>
      </c>
      <c r="E19" s="239"/>
      <c r="F19" s="230" t="s">
        <v>28</v>
      </c>
      <c r="G19" s="240">
        <v>0</v>
      </c>
      <c r="H19" s="231"/>
      <c r="I19" s="240">
        <v>0</v>
      </c>
      <c r="J19" s="234">
        <v>26.04</v>
      </c>
    </row>
    <row r="20" spans="1:10" s="218" customFormat="1" ht="30" customHeight="1">
      <c r="A20" s="211">
        <v>2</v>
      </c>
      <c r="B20" s="185" t="s">
        <v>321</v>
      </c>
      <c r="C20" s="212">
        <v>2</v>
      </c>
      <c r="D20" s="225" t="s">
        <v>322</v>
      </c>
      <c r="E20" s="226"/>
      <c r="F20" s="214" t="s">
        <v>28</v>
      </c>
      <c r="G20" s="220">
        <v>0</v>
      </c>
      <c r="H20" s="215"/>
      <c r="I20" s="220">
        <v>0</v>
      </c>
      <c r="J20" s="216">
        <v>26.51</v>
      </c>
    </row>
    <row r="21" spans="1:10" s="218" customFormat="1" ht="30" customHeight="1">
      <c r="A21" s="211">
        <v>3</v>
      </c>
      <c r="B21" s="185" t="s">
        <v>323</v>
      </c>
      <c r="C21" s="212">
        <v>2</v>
      </c>
      <c r="D21" s="225" t="s">
        <v>324</v>
      </c>
      <c r="E21" s="226"/>
      <c r="F21" s="214" t="s">
        <v>45</v>
      </c>
      <c r="G21" s="220">
        <v>0</v>
      </c>
      <c r="H21" s="215"/>
      <c r="I21" s="220">
        <v>0</v>
      </c>
      <c r="J21" s="216">
        <v>34.53</v>
      </c>
    </row>
    <row r="22" spans="1:10" s="218" customFormat="1" ht="30" customHeight="1">
      <c r="A22" s="211">
        <v>4</v>
      </c>
      <c r="B22" s="185" t="s">
        <v>314</v>
      </c>
      <c r="C22" s="212">
        <v>2</v>
      </c>
      <c r="D22" s="225" t="s">
        <v>325</v>
      </c>
      <c r="E22" s="226"/>
      <c r="F22" s="214" t="s">
        <v>45</v>
      </c>
      <c r="G22" s="220">
        <v>4</v>
      </c>
      <c r="H22" s="215">
        <v>63.73</v>
      </c>
      <c r="I22" s="220"/>
      <c r="J22" s="216"/>
    </row>
    <row r="23" spans="1:10" s="218" customFormat="1" ht="30" customHeight="1">
      <c r="A23" s="211">
        <v>5</v>
      </c>
      <c r="B23" s="185" t="s">
        <v>323</v>
      </c>
      <c r="C23" s="212">
        <v>2</v>
      </c>
      <c r="D23" s="225" t="s">
        <v>326</v>
      </c>
      <c r="E23" s="226"/>
      <c r="F23" s="214" t="s">
        <v>45</v>
      </c>
      <c r="G23" s="220">
        <v>4</v>
      </c>
      <c r="H23" s="215">
        <v>64.51</v>
      </c>
      <c r="I23" s="220"/>
      <c r="J23" s="216"/>
    </row>
    <row r="24" spans="1:10" s="218" customFormat="1" ht="30" customHeight="1">
      <c r="A24" s="211">
        <v>6</v>
      </c>
      <c r="B24" s="185" t="s">
        <v>327</v>
      </c>
      <c r="C24" s="212" t="s">
        <v>163</v>
      </c>
      <c r="D24" s="225" t="s">
        <v>328</v>
      </c>
      <c r="E24" s="226"/>
      <c r="F24" s="214" t="s">
        <v>329</v>
      </c>
      <c r="G24" s="220">
        <v>8</v>
      </c>
      <c r="H24" s="215">
        <v>53.73</v>
      </c>
      <c r="I24" s="220"/>
      <c r="J24" s="216"/>
    </row>
    <row r="25" spans="1:10" s="218" customFormat="1" ht="30" customHeight="1">
      <c r="A25" s="211" t="s">
        <v>61</v>
      </c>
      <c r="B25" s="185" t="s">
        <v>314</v>
      </c>
      <c r="C25" s="212">
        <v>2</v>
      </c>
      <c r="D25" s="213" t="s">
        <v>315</v>
      </c>
      <c r="E25" s="213"/>
      <c r="F25" s="214" t="s">
        <v>45</v>
      </c>
      <c r="G25" s="215" t="s">
        <v>316</v>
      </c>
      <c r="H25" s="217"/>
      <c r="I25" s="241"/>
      <c r="J25" s="216"/>
    </row>
    <row r="26" spans="1:10" s="218" customFormat="1" ht="15.75" customHeight="1">
      <c r="A26" s="237" t="s">
        <v>131</v>
      </c>
      <c r="B26" s="237"/>
      <c r="C26" s="237"/>
      <c r="D26" s="237"/>
      <c r="E26" s="237"/>
      <c r="F26" s="237"/>
      <c r="G26" s="237"/>
      <c r="H26" s="237"/>
      <c r="I26" s="237"/>
      <c r="J26" s="237"/>
    </row>
    <row r="27" spans="1:10" s="218" customFormat="1" ht="30" customHeight="1">
      <c r="A27" s="211">
        <v>1</v>
      </c>
      <c r="B27" s="185" t="s">
        <v>305</v>
      </c>
      <c r="C27" s="212" t="s">
        <v>50</v>
      </c>
      <c r="D27" s="225" t="s">
        <v>330</v>
      </c>
      <c r="E27" s="226"/>
      <c r="F27" s="214" t="s">
        <v>45</v>
      </c>
      <c r="G27" s="220">
        <v>0</v>
      </c>
      <c r="H27" s="215"/>
      <c r="I27" s="220">
        <v>0</v>
      </c>
      <c r="J27" s="216">
        <v>25.13</v>
      </c>
    </row>
    <row r="28" spans="1:10" s="218" customFormat="1" ht="30" customHeight="1">
      <c r="A28" s="211">
        <v>2</v>
      </c>
      <c r="B28" s="185" t="s">
        <v>331</v>
      </c>
      <c r="C28" s="212" t="s">
        <v>26</v>
      </c>
      <c r="D28" s="225" t="s">
        <v>332</v>
      </c>
      <c r="E28" s="226"/>
      <c r="F28" s="214" t="s">
        <v>45</v>
      </c>
      <c r="G28" s="220">
        <v>0</v>
      </c>
      <c r="H28" s="215"/>
      <c r="I28" s="220">
        <v>0</v>
      </c>
      <c r="J28" s="216">
        <v>27.29</v>
      </c>
    </row>
    <row r="29" spans="1:10" s="218" customFormat="1" ht="30" customHeight="1">
      <c r="A29" s="211">
        <v>3</v>
      </c>
      <c r="B29" s="185" t="s">
        <v>333</v>
      </c>
      <c r="C29" s="212" t="s">
        <v>26</v>
      </c>
      <c r="D29" s="225" t="s">
        <v>334</v>
      </c>
      <c r="E29" s="226"/>
      <c r="F29" s="214" t="s">
        <v>335</v>
      </c>
      <c r="G29" s="220">
        <v>0</v>
      </c>
      <c r="H29" s="215"/>
      <c r="I29" s="220">
        <v>0</v>
      </c>
      <c r="J29" s="216">
        <v>28.12</v>
      </c>
    </row>
    <row r="30" spans="1:10" s="218" customFormat="1" ht="30" customHeight="1">
      <c r="A30" s="211">
        <v>4</v>
      </c>
      <c r="B30" s="185" t="s">
        <v>302</v>
      </c>
      <c r="C30" s="212" t="s">
        <v>26</v>
      </c>
      <c r="D30" s="225" t="s">
        <v>336</v>
      </c>
      <c r="E30" s="226"/>
      <c r="F30" s="214" t="s">
        <v>45</v>
      </c>
      <c r="G30" s="220">
        <v>0</v>
      </c>
      <c r="H30" s="215"/>
      <c r="I30" s="220">
        <v>4</v>
      </c>
      <c r="J30" s="216">
        <v>28.59</v>
      </c>
    </row>
    <row r="31" spans="1:10" s="218" customFormat="1" ht="30" customHeight="1">
      <c r="A31" s="211">
        <v>5</v>
      </c>
      <c r="B31" s="185" t="s">
        <v>337</v>
      </c>
      <c r="C31" s="212" t="s">
        <v>50</v>
      </c>
      <c r="D31" s="225" t="s">
        <v>338</v>
      </c>
      <c r="E31" s="226"/>
      <c r="F31" s="214" t="s">
        <v>339</v>
      </c>
      <c r="G31" s="220">
        <v>0</v>
      </c>
      <c r="H31" s="215"/>
      <c r="I31" s="220">
        <v>4</v>
      </c>
      <c r="J31" s="216">
        <v>30.57</v>
      </c>
    </row>
    <row r="32" spans="1:10" s="196" customFormat="1" ht="18.75" customHeight="1">
      <c r="A32" s="235" t="s">
        <v>340</v>
      </c>
      <c r="B32" s="235"/>
      <c r="C32" s="235"/>
      <c r="D32" s="235"/>
      <c r="E32" s="235"/>
      <c r="F32" s="235"/>
      <c r="G32" s="235"/>
      <c r="H32" s="235"/>
      <c r="I32" s="235"/>
      <c r="J32" s="235"/>
    </row>
    <row r="33" spans="1:10" s="218" customFormat="1" ht="30" customHeight="1">
      <c r="A33" s="211">
        <v>1</v>
      </c>
      <c r="B33" s="185" t="s">
        <v>341</v>
      </c>
      <c r="C33" s="212" t="s">
        <v>163</v>
      </c>
      <c r="D33" s="225" t="s">
        <v>342</v>
      </c>
      <c r="E33" s="226" t="s">
        <v>45</v>
      </c>
      <c r="F33" s="214" t="s">
        <v>343</v>
      </c>
      <c r="G33" s="220">
        <v>0</v>
      </c>
      <c r="H33" s="215">
        <v>47.27</v>
      </c>
      <c r="I33" s="220"/>
      <c r="J33" s="216"/>
    </row>
    <row r="34" spans="1:10" s="218" customFormat="1" ht="30" customHeight="1">
      <c r="A34" s="211">
        <v>2</v>
      </c>
      <c r="B34" s="185" t="s">
        <v>344</v>
      </c>
      <c r="C34" s="212">
        <v>1</v>
      </c>
      <c r="D34" s="225" t="s">
        <v>345</v>
      </c>
      <c r="E34" s="226"/>
      <c r="F34" s="214" t="s">
        <v>45</v>
      </c>
      <c r="G34" s="220">
        <v>0</v>
      </c>
      <c r="H34" s="215">
        <v>60.93</v>
      </c>
      <c r="I34" s="220"/>
      <c r="J34" s="216"/>
    </row>
    <row r="35" spans="1:10" s="218" customFormat="1" ht="30" customHeight="1">
      <c r="A35" s="211">
        <v>3</v>
      </c>
      <c r="B35" s="185" t="s">
        <v>346</v>
      </c>
      <c r="C35" s="212" t="s">
        <v>50</v>
      </c>
      <c r="D35" s="225" t="s">
        <v>347</v>
      </c>
      <c r="E35" s="226"/>
      <c r="F35" s="214" t="s">
        <v>45</v>
      </c>
      <c r="G35" s="220">
        <v>0</v>
      </c>
      <c r="H35" s="215">
        <v>62.93</v>
      </c>
      <c r="I35" s="220"/>
      <c r="J35" s="216"/>
    </row>
    <row r="36" spans="1:10" s="218" customFormat="1" ht="30" customHeight="1">
      <c r="A36" s="211">
        <v>4</v>
      </c>
      <c r="B36" s="185" t="s">
        <v>348</v>
      </c>
      <c r="C36" s="212">
        <v>2</v>
      </c>
      <c r="D36" s="225" t="s">
        <v>349</v>
      </c>
      <c r="E36" s="226"/>
      <c r="F36" s="214" t="s">
        <v>45</v>
      </c>
      <c r="G36" s="220">
        <v>4</v>
      </c>
      <c r="H36" s="215">
        <v>52.46</v>
      </c>
      <c r="I36" s="220"/>
      <c r="J36" s="216"/>
    </row>
    <row r="37" spans="1:10" s="218" customFormat="1" ht="30" customHeight="1">
      <c r="A37" s="211">
        <v>5</v>
      </c>
      <c r="B37" s="185" t="s">
        <v>312</v>
      </c>
      <c r="C37" s="212">
        <v>2</v>
      </c>
      <c r="D37" s="225" t="s">
        <v>349</v>
      </c>
      <c r="E37" s="226"/>
      <c r="F37" s="214" t="s">
        <v>45</v>
      </c>
      <c r="G37" s="220">
        <v>4</v>
      </c>
      <c r="H37" s="215">
        <v>53.74</v>
      </c>
      <c r="I37" s="220"/>
      <c r="J37" s="216"/>
    </row>
    <row r="38" spans="1:10" s="218" customFormat="1" ht="30" customHeight="1">
      <c r="A38" s="211">
        <v>6</v>
      </c>
      <c r="B38" s="185" t="s">
        <v>261</v>
      </c>
      <c r="C38" s="212">
        <v>3</v>
      </c>
      <c r="D38" s="225" t="s">
        <v>263</v>
      </c>
      <c r="E38" s="226"/>
      <c r="F38" s="214" t="s">
        <v>45</v>
      </c>
      <c r="G38" s="220">
        <v>4</v>
      </c>
      <c r="H38" s="215">
        <v>55.58</v>
      </c>
      <c r="I38" s="220"/>
      <c r="J38" s="216"/>
    </row>
    <row r="39" spans="1:10" s="218" customFormat="1" ht="30" customHeight="1">
      <c r="A39" s="211">
        <v>7</v>
      </c>
      <c r="B39" s="185" t="s">
        <v>350</v>
      </c>
      <c r="C39" s="212" t="s">
        <v>26</v>
      </c>
      <c r="D39" s="225" t="s">
        <v>351</v>
      </c>
      <c r="E39" s="226"/>
      <c r="F39" s="214" t="s">
        <v>28</v>
      </c>
      <c r="G39" s="220">
        <v>4</v>
      </c>
      <c r="H39" s="215">
        <v>64.22</v>
      </c>
      <c r="I39" s="220"/>
      <c r="J39" s="216"/>
    </row>
    <row r="40" spans="1:10" s="218" customFormat="1" ht="30" customHeight="1">
      <c r="A40" s="211">
        <v>8</v>
      </c>
      <c r="B40" s="185" t="s">
        <v>327</v>
      </c>
      <c r="C40" s="212" t="s">
        <v>163</v>
      </c>
      <c r="D40" s="225" t="s">
        <v>352</v>
      </c>
      <c r="E40" s="226"/>
      <c r="F40" s="214" t="s">
        <v>329</v>
      </c>
      <c r="G40" s="220">
        <v>8</v>
      </c>
      <c r="H40" s="215">
        <v>64.16</v>
      </c>
      <c r="I40" s="220"/>
      <c r="J40" s="216"/>
    </row>
    <row r="41" spans="1:10" s="218" customFormat="1" ht="30" customHeight="1">
      <c r="A41" s="211">
        <v>9</v>
      </c>
      <c r="B41" s="185" t="s">
        <v>353</v>
      </c>
      <c r="C41" s="212">
        <v>1</v>
      </c>
      <c r="D41" s="225" t="s">
        <v>354</v>
      </c>
      <c r="E41" s="226"/>
      <c r="F41" s="214" t="s">
        <v>45</v>
      </c>
      <c r="G41" s="220">
        <v>9.25</v>
      </c>
      <c r="H41" s="215">
        <v>75.35</v>
      </c>
      <c r="I41" s="220"/>
      <c r="J41" s="216"/>
    </row>
    <row r="42" spans="1:10" s="218" customFormat="1" ht="30" customHeight="1">
      <c r="A42" s="211">
        <v>10</v>
      </c>
      <c r="B42" s="185" t="s">
        <v>355</v>
      </c>
      <c r="C42" s="212" t="s">
        <v>163</v>
      </c>
      <c r="D42" s="225" t="s">
        <v>356</v>
      </c>
      <c r="E42" s="226"/>
      <c r="F42" s="214" t="s">
        <v>45</v>
      </c>
      <c r="G42" s="220">
        <v>14.5</v>
      </c>
      <c r="H42" s="215">
        <v>96.3</v>
      </c>
      <c r="I42" s="220"/>
      <c r="J42" s="216"/>
    </row>
    <row r="43" spans="1:10" s="218" customFormat="1" ht="30" customHeight="1">
      <c r="A43" s="211"/>
      <c r="B43" s="43" t="s">
        <v>198</v>
      </c>
      <c r="C43" s="45">
        <v>3</v>
      </c>
      <c r="D43" s="225" t="s">
        <v>357</v>
      </c>
      <c r="E43" s="226" t="s">
        <v>45</v>
      </c>
      <c r="F43" s="214" t="s">
        <v>343</v>
      </c>
      <c r="G43" s="220" t="s">
        <v>316</v>
      </c>
      <c r="H43" s="215"/>
      <c r="I43" s="220"/>
      <c r="J43" s="216"/>
    </row>
    <row r="44" spans="1:10" s="218" customFormat="1" ht="30" customHeight="1">
      <c r="A44" s="211"/>
      <c r="B44" s="185" t="s">
        <v>358</v>
      </c>
      <c r="C44" s="212" t="s">
        <v>163</v>
      </c>
      <c r="D44" s="225" t="s">
        <v>357</v>
      </c>
      <c r="E44" s="226" t="s">
        <v>45</v>
      </c>
      <c r="F44" s="214" t="s">
        <v>343</v>
      </c>
      <c r="G44" s="220" t="s">
        <v>316</v>
      </c>
      <c r="H44" s="215"/>
      <c r="I44" s="220"/>
      <c r="J44" s="216"/>
    </row>
    <row r="45" spans="1:10" s="196" customFormat="1" ht="21.6" customHeight="1">
      <c r="A45" s="242"/>
      <c r="B45" s="243" t="s">
        <v>59</v>
      </c>
      <c r="C45" s="243"/>
      <c r="E45" s="244" t="s">
        <v>359</v>
      </c>
      <c r="F45" s="244"/>
      <c r="G45" s="244"/>
      <c r="H45" s="244"/>
      <c r="J45" s="245"/>
    </row>
    <row r="46" spans="1:10" s="196" customFormat="1" ht="21.6" customHeight="1">
      <c r="A46" s="242"/>
      <c r="B46" s="243" t="s">
        <v>62</v>
      </c>
      <c r="C46" s="243"/>
      <c r="E46" s="246" t="s">
        <v>63</v>
      </c>
      <c r="F46" s="246"/>
      <c r="G46" s="246"/>
      <c r="H46" s="246"/>
      <c r="J46" s="245"/>
    </row>
    <row r="50" spans="1:251" ht="24" customHeight="1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7"/>
      <c r="DG50" s="247"/>
      <c r="DH50" s="247"/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7"/>
      <c r="EB50" s="247"/>
      <c r="EC50" s="247"/>
      <c r="ED50" s="247"/>
      <c r="EE50" s="247"/>
      <c r="EF50" s="247"/>
      <c r="EG50" s="247"/>
      <c r="EH50" s="247"/>
      <c r="EI50" s="247"/>
      <c r="EJ50" s="247"/>
      <c r="EK50" s="247"/>
      <c r="EL50" s="247"/>
      <c r="EM50" s="247"/>
      <c r="EN50" s="247"/>
      <c r="EO50" s="247"/>
      <c r="EP50" s="247"/>
      <c r="EQ50" s="247"/>
      <c r="ER50" s="247"/>
      <c r="ES50" s="247"/>
      <c r="ET50" s="247"/>
      <c r="EU50" s="247"/>
      <c r="EV50" s="247"/>
      <c r="EW50" s="247"/>
      <c r="EX50" s="247"/>
      <c r="EY50" s="247"/>
      <c r="EZ50" s="247"/>
      <c r="FA50" s="247"/>
      <c r="FB50" s="247"/>
      <c r="FC50" s="247"/>
      <c r="FD50" s="247"/>
      <c r="FE50" s="247"/>
      <c r="FF50" s="247"/>
      <c r="FG50" s="247"/>
      <c r="FH50" s="247"/>
      <c r="FI50" s="247"/>
      <c r="FJ50" s="247"/>
      <c r="FK50" s="247"/>
      <c r="FL50" s="247"/>
      <c r="FM50" s="247"/>
      <c r="FN50" s="247"/>
      <c r="FO50" s="247"/>
      <c r="FP50" s="247"/>
      <c r="FQ50" s="247"/>
      <c r="FR50" s="247"/>
      <c r="FS50" s="247"/>
      <c r="FT50" s="247"/>
      <c r="FU50" s="247"/>
      <c r="FV50" s="247"/>
      <c r="FW50" s="247"/>
      <c r="FX50" s="247"/>
      <c r="FY50" s="247"/>
      <c r="FZ50" s="247"/>
      <c r="GA50" s="247"/>
      <c r="GB50" s="247"/>
      <c r="GC50" s="247"/>
      <c r="GD50" s="247"/>
      <c r="GE50" s="247"/>
      <c r="GF50" s="247"/>
      <c r="GG50" s="247"/>
      <c r="GH50" s="247"/>
      <c r="GI50" s="247"/>
      <c r="GJ50" s="247"/>
      <c r="GK50" s="247"/>
      <c r="GL50" s="247"/>
      <c r="GM50" s="247"/>
      <c r="GN50" s="247"/>
      <c r="GO50" s="247"/>
      <c r="GP50" s="247"/>
      <c r="GQ50" s="247"/>
      <c r="GR50" s="247"/>
      <c r="GS50" s="247"/>
      <c r="GT50" s="247"/>
      <c r="GU50" s="247"/>
      <c r="GV50" s="247"/>
      <c r="GW50" s="247"/>
      <c r="GX50" s="247"/>
      <c r="GY50" s="247"/>
      <c r="GZ50" s="247"/>
      <c r="HA50" s="247"/>
      <c r="HB50" s="247"/>
      <c r="HC50" s="247"/>
      <c r="HD50" s="247"/>
      <c r="HE50" s="247"/>
      <c r="HF50" s="247"/>
      <c r="HG50" s="247"/>
      <c r="HH50" s="247"/>
      <c r="HI50" s="247"/>
      <c r="HJ50" s="247"/>
      <c r="HK50" s="247"/>
      <c r="HL50" s="247"/>
      <c r="HM50" s="247"/>
      <c r="HN50" s="247"/>
      <c r="HO50" s="247"/>
      <c r="HP50" s="247"/>
      <c r="HQ50" s="247"/>
      <c r="HR50" s="247"/>
      <c r="HS50" s="247"/>
      <c r="HT50" s="247"/>
      <c r="HU50" s="247"/>
      <c r="HV50" s="247"/>
      <c r="HW50" s="247"/>
      <c r="HX50" s="247"/>
      <c r="HY50" s="247"/>
      <c r="HZ50" s="247"/>
      <c r="IA50" s="247"/>
      <c r="IB50" s="247"/>
      <c r="IC50" s="247"/>
      <c r="ID50" s="247"/>
      <c r="IE50" s="247"/>
      <c r="IF50" s="247"/>
      <c r="IG50" s="247"/>
      <c r="IH50" s="247"/>
      <c r="II50" s="247"/>
      <c r="IJ50" s="247"/>
      <c r="IK50" s="247"/>
      <c r="IL50" s="247"/>
      <c r="IM50" s="247"/>
      <c r="IN50" s="247"/>
      <c r="IO50" s="247"/>
      <c r="IP50" s="247"/>
      <c r="IQ50" s="247"/>
    </row>
  </sheetData>
  <sheetProtection selectLockedCells="1" selectUnlockedCells="1"/>
  <mergeCells count="23">
    <mergeCell ref="A18:J18"/>
    <mergeCell ref="A26:J26"/>
    <mergeCell ref="A32:J32"/>
    <mergeCell ref="B45:C45"/>
    <mergeCell ref="E45:H45"/>
    <mergeCell ref="B46:C46"/>
    <mergeCell ref="E46:H46"/>
    <mergeCell ref="F5:F7"/>
    <mergeCell ref="G5:J5"/>
    <mergeCell ref="G6:H6"/>
    <mergeCell ref="I6:J6"/>
    <mergeCell ref="A8:J8"/>
    <mergeCell ref="A17:J17"/>
    <mergeCell ref="A1:J1"/>
    <mergeCell ref="A2:J2"/>
    <mergeCell ref="A3:J3"/>
    <mergeCell ref="A4:D4"/>
    <mergeCell ref="H4:J4"/>
    <mergeCell ref="A5:A7"/>
    <mergeCell ref="B5:B7"/>
    <mergeCell ref="C5:C7"/>
    <mergeCell ref="D5:D7"/>
    <mergeCell ref="E5:E7"/>
  </mergeCells>
  <printOptions horizontalCentered="1"/>
  <pageMargins left="0.07847222222222222" right="0.07847222222222222" top="0.19652777777777777" bottom="0.03958333333333333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2018-05-29T03:25:23Z</cp:lastPrinted>
  <dcterms:created xsi:type="dcterms:W3CDTF">2018-05-29T03:24:48Z</dcterms:created>
  <dcterms:modified xsi:type="dcterms:W3CDTF">2018-05-29T03:26:28Z</dcterms:modified>
  <cp:category/>
  <cp:version/>
  <cp:contentType/>
  <cp:contentStatus/>
</cp:coreProperties>
</file>