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10680" activeTab="5"/>
  </bookViews>
  <sheets>
    <sheet name="стартов." sheetId="1" r:id="rId1"/>
    <sheet name="стартов. (2)" sheetId="2" r:id="rId2"/>
    <sheet name="НУ" sheetId="3" r:id="rId3"/>
    <sheet name="Об пр 3" sheetId="4" r:id="rId4"/>
    <sheet name="ППЮ" sheetId="5" r:id="rId5"/>
    <sheet name="ППД" sheetId="6" r:id="rId6"/>
    <sheet name="ППД (л)" sheetId="7" r:id="rId7"/>
  </sheets>
  <externalReferences>
    <externalReference r:id="rId10"/>
  </externalReferences>
  <definedNames>
    <definedName name="_xlnm.Print_Area" localSheetId="2">'НУ'!$A$1:$R$28</definedName>
    <definedName name="_xlnm.Print_Area" localSheetId="3">'Об пр 3'!$A$1:$S$19</definedName>
    <definedName name="_xlnm.Print_Area" localSheetId="6">'ППД (л)'!$A$1:$R$23</definedName>
    <definedName name="_xlnm.Print_Area" localSheetId="4">'ППЮ'!$A$1:$S$20</definedName>
    <definedName name="_xlnm.Print_Area" localSheetId="0">'стартов.'!$A$1:$G$36</definedName>
    <definedName name="_xlnm.Print_Area" localSheetId="1">'стартов. (2)'!$A$1:$F$54</definedName>
  </definedNames>
  <calcPr fullCalcOnLoad="1"/>
</workbook>
</file>

<file path=xl/sharedStrings.xml><?xml version="1.0" encoding="utf-8"?>
<sst xmlns="http://schemas.openxmlformats.org/spreadsheetml/2006/main" count="651" uniqueCount="192">
  <si>
    <t>Кировская обл., Кирово-Чепецкий район,  ООО "ФХ Центаврион"</t>
  </si>
  <si>
    <t>Звание, разряд</t>
  </si>
  <si>
    <t>Владелец</t>
  </si>
  <si>
    <t>Команда, регион</t>
  </si>
  <si>
    <t>2юн</t>
  </si>
  <si>
    <t>ВятСШОР, Кировская обл.</t>
  </si>
  <si>
    <t>ВятСШОР</t>
  </si>
  <si>
    <t>3юн</t>
  </si>
  <si>
    <t>Пленкина Л.В.</t>
  </si>
  <si>
    <t>б/р</t>
  </si>
  <si>
    <t>1юн</t>
  </si>
  <si>
    <t>ч/вл, г. Киров</t>
  </si>
  <si>
    <t>КМС</t>
  </si>
  <si>
    <t>выездка</t>
  </si>
  <si>
    <t>Снигирева Н.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</si>
  <si>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</si>
  <si>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</si>
  <si>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</si>
  <si>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</si>
  <si>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Кол. ошиб.</t>
  </si>
  <si>
    <t>Всего баллов</t>
  </si>
  <si>
    <t>Всего %</t>
  </si>
  <si>
    <t>Вып.
норм.</t>
  </si>
  <si>
    <t>Баллы</t>
  </si>
  <si>
    <t>%</t>
  </si>
  <si>
    <t>Технические результаты</t>
  </si>
  <si>
    <t xml:space="preserve">Предварительный Приз А. Дети. </t>
  </si>
  <si>
    <t>Главный судья</t>
  </si>
  <si>
    <t>Главный секретарь</t>
  </si>
  <si>
    <t>Предварительный Приз. Юноши.</t>
  </si>
  <si>
    <t>ЧАЛКА-05, савр., коб., вятск., Мобильный, Кировская обл.</t>
  </si>
  <si>
    <t>КОГАУ "ВятСШОР", г. Киров</t>
  </si>
  <si>
    <t>ЧАРОЧКА-06, савр., коб., вятск., Загар, Кировская обл.</t>
  </si>
  <si>
    <t>ВАСИЛИСКА-08, савр., коб., вятск., Кумир, Кировская обл.</t>
  </si>
  <si>
    <t>КАПЕЛЬКА-08, савр., коб., вятск., Фаворит, Кировская обл.</t>
  </si>
  <si>
    <t>ВИНОГРАДКА-08, савр., коб., вятск., Мобильный, Кировская обл.</t>
  </si>
  <si>
    <t>ВИОРИКА-12, мыш., коб., вятск., Алмаз, Кировская обл.</t>
  </si>
  <si>
    <t>ЧИНГИЗХАН-12, сол., мер., вятск., Закат, Кировская обл.</t>
  </si>
  <si>
    <t>МЕРШИНА Майя, 2000</t>
  </si>
  <si>
    <t>ГРЕНАДА ВЭЛ-09, гнед., коб., ганн., Гопак</t>
  </si>
  <si>
    <t>ВятГСХА, г. Киров</t>
  </si>
  <si>
    <t>ЛЕГЕНДА-06, рыж., коб., спорт. помесь, Листопад, Кировская обл.</t>
  </si>
  <si>
    <t>ЛЕБЕДЬ-08, рыж., мер., пом., Лорд, Кировская обл.</t>
  </si>
  <si>
    <t>С</t>
  </si>
  <si>
    <t>АНДРЕЕВА Анастасия, 2003</t>
  </si>
  <si>
    <t>МУРАВЬЕВА Любовь, 2003</t>
  </si>
  <si>
    <t>ЗЕМЦОВА Амалия, 2006</t>
  </si>
  <si>
    <t>НАДЕЕВА Екатерина, 2001</t>
  </si>
  <si>
    <t>СИВКОВА Екатерина, 2003</t>
  </si>
  <si>
    <t>МУРАВЬЕВА Ксения, 2001</t>
  </si>
  <si>
    <t xml:space="preserve"> </t>
  </si>
  <si>
    <t>И.В. Домрачева, 2К</t>
  </si>
  <si>
    <t>И.В. Рогачева, 2К</t>
  </si>
  <si>
    <t>Первенство КОГАУ "ВятСШОР" по конному спорту</t>
  </si>
  <si>
    <t>М</t>
  </si>
  <si>
    <t>Е</t>
  </si>
  <si>
    <t>Судьи:  М -  И.В. Домрачева (2К, Кировская обл.),  С - М.Б. Мальцева (ВК, Кировская обл.),  Е -  И.В. Рогачева (2К, Кировская обл.)</t>
  </si>
  <si>
    <t>8 июля 2017 г.</t>
  </si>
  <si>
    <t>Холстинина Е.</t>
  </si>
  <si>
    <t>КИСЕЛЕВА Юлия, 2002</t>
  </si>
  <si>
    <t>ЦАРЕГОРОДЦЕВА Мария, 2001</t>
  </si>
  <si>
    <t>АНДРИЕВСКИХ Анна, 2003</t>
  </si>
  <si>
    <t>СОЛОДЯННИКОВА Марина, 2001</t>
  </si>
  <si>
    <t>СНИГИРЕВА Наталья, 1969</t>
  </si>
  <si>
    <t>Фирсова Н.</t>
  </si>
  <si>
    <t>ТИДИНА Полина, 2005</t>
  </si>
  <si>
    <t>ХАЛЯВИНА Елизавета, 2003</t>
  </si>
  <si>
    <t>КОГАУ "ВятСШОР", Кировская обл.</t>
  </si>
  <si>
    <t>АЙВАС-10, гн.,коб., тркн., Эйвон, Украина</t>
  </si>
  <si>
    <t>ЛАКОСТ-10, сер., мер., орл.-рыс.пом., Кировская обл.</t>
  </si>
  <si>
    <t>ОЗОРНИК-00, гн., мер., рус.-рыс. пом., Огонек, Кировская обл.</t>
  </si>
  <si>
    <t>Новоселова Н.</t>
  </si>
  <si>
    <t>зачет: мальчики, девочки</t>
  </si>
  <si>
    <t>зачет: общий</t>
  </si>
  <si>
    <t>Элементарная езда для начинающих всадников</t>
  </si>
  <si>
    <t>ОПАЛЕВА Дарья, 2004</t>
  </si>
  <si>
    <t>ЛЕВАШОВА Мария, 2005</t>
  </si>
  <si>
    <t>ВЛАСОВА Николь, 2005</t>
  </si>
  <si>
    <t>МЕДВЕДЕВА Святослава, 2006</t>
  </si>
  <si>
    <t>ВЛАСОВА Влада, 2002</t>
  </si>
  <si>
    <t>ЕМЕЛЬЯНОВА Елизавета, 2005</t>
  </si>
  <si>
    <t>Обязательная программа №3 "Езды на пони (ОСФ)" для средней группы</t>
  </si>
  <si>
    <t>Стартовый протокол</t>
  </si>
  <si>
    <t>Предварительный приз. Дети (А)</t>
  </si>
  <si>
    <t>Судьи: М.Б. Мальцева (ВК, Киров), И.В. Домрачева (2К, Киров), И.В. Рогачева (2К, Киров)</t>
  </si>
  <si>
    <t>Время:</t>
  </si>
  <si>
    <t>№ п/п</t>
  </si>
  <si>
    <t>Время</t>
  </si>
  <si>
    <t>Киселева Юлия</t>
  </si>
  <si>
    <t>Легенда</t>
  </si>
  <si>
    <t>Снигирева Наталья</t>
  </si>
  <si>
    <t>Лебедь</t>
  </si>
  <si>
    <t>Надеева Екатерина</t>
  </si>
  <si>
    <t>Лакост</t>
  </si>
  <si>
    <t>Солодянникова Марина</t>
  </si>
  <si>
    <t>Виноградка</t>
  </si>
  <si>
    <t>Царегородцева Мария</t>
  </si>
  <si>
    <t>зачет: дети</t>
  </si>
  <si>
    <t>Андреева Анастасия</t>
  </si>
  <si>
    <t>Андриевских Анна</t>
  </si>
  <si>
    <t>Айва</t>
  </si>
  <si>
    <t>Муравьева Любовь</t>
  </si>
  <si>
    <t>Чалка</t>
  </si>
  <si>
    <t>Тидина Полина</t>
  </si>
  <si>
    <t>Виорика</t>
  </si>
  <si>
    <t>Халявина Елизавета</t>
  </si>
  <si>
    <t>Чингизхан</t>
  </si>
  <si>
    <t>Земцова Амалия</t>
  </si>
  <si>
    <t>Озорник</t>
  </si>
  <si>
    <t>Обязательная программа №3</t>
  </si>
  <si>
    <t>Капелька</t>
  </si>
  <si>
    <t>Муравьева Ксения</t>
  </si>
  <si>
    <t>Василиска</t>
  </si>
  <si>
    <t>Власова Николь</t>
  </si>
  <si>
    <t>Чарочка</t>
  </si>
  <si>
    <t>Власова Влада</t>
  </si>
  <si>
    <t>Медведева Святослава</t>
  </si>
  <si>
    <t>Емельянова Елизавета</t>
  </si>
  <si>
    <t>Левашова Мария</t>
  </si>
  <si>
    <t>Чайф</t>
  </si>
  <si>
    <t>Опалева Дарья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</si>
  <si>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</si>
  <si>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</si>
  <si>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Кировская обл., г. Киров, ул. Ульяновская 39</t>
  </si>
  <si>
    <t>команда</t>
  </si>
  <si>
    <t>Предварительный приз. Юноши</t>
  </si>
  <si>
    <t>зачет: юноши</t>
  </si>
  <si>
    <t>зачет: любители</t>
  </si>
  <si>
    <t>ДУДИНА Анастасия, 2003</t>
  </si>
  <si>
    <t>ИМПОЗАНТ-08, мер., вор., УВП, Монако, Лозовский к/з №124, Украина</t>
  </si>
  <si>
    <t>ГОРДЕЕВА Светлана, 2005</t>
  </si>
  <si>
    <t>ДЕНДИ-05, гнед., мер., ганн., Дуглас, Кировская обл.</t>
  </si>
  <si>
    <t>ОРЛОВА Злата, 2006</t>
  </si>
  <si>
    <t>ДЭНВЕР-10, гнед., мер., сп.пом., Батист, ГЗК Кировская с ипподрома</t>
  </si>
  <si>
    <t>КУТЬЕВА Арина, 2006</t>
  </si>
  <si>
    <t>ЭЛЛАДА-96, рыж., коб., помесь</t>
  </si>
  <si>
    <t>ШЕЛЕГОВА Юлия, 2004</t>
  </si>
  <si>
    <t>ГРАН ПРИ-10, тм.-гн., жер., тркн., Пан Прованс</t>
  </si>
  <si>
    <t>КСТК "Казачка", Кировская обл.</t>
  </si>
  <si>
    <t>ЛУППОВА Дарья, 2005</t>
  </si>
  <si>
    <t>УРАГАН-05, мыш., жер., вятск. пом., Червонец, Кировская обл.</t>
  </si>
  <si>
    <t>КСК "Нордэкс", г. Киров</t>
  </si>
  <si>
    <t>КЕССЕЛЬ Полина, 2004</t>
  </si>
  <si>
    <t>КРЕПЫШ-04, гн., мер., рус. рыс., Паж, Александровский к/з</t>
  </si>
  <si>
    <t>КУКЛИНА Алиса, 2003</t>
  </si>
  <si>
    <t>КУБА-10, гнед, коб., тркн-рыс.пом., РТ</t>
  </si>
  <si>
    <t>ЛЕОНОВА Мария, 2005</t>
  </si>
  <si>
    <t>3ю</t>
  </si>
  <si>
    <t>БЛАГОПОЛУЧНАЯ-08, гн., коб., трак., Бодлер, Питомник Алабай</t>
  </si>
  <si>
    <t>АФАНАСЬЕВА Мария, 1995</t>
  </si>
  <si>
    <t xml:space="preserve">СЛАВЯНКА-06, вор., коб., англ.-буд., </t>
  </si>
  <si>
    <t>ЗАШИХИНА Ольга, 1988</t>
  </si>
  <si>
    <t>ГЕРЦОГ</t>
  </si>
  <si>
    <t>ИЛЬИНА Софья, 2004</t>
  </si>
  <si>
    <t>ВЕСНУШКА-07, савр., коб., вятск., Кумир, Кировская обл., АФ "Гордино"</t>
  </si>
  <si>
    <t>КОГАУ "ВятСШОР", г. Б.Холуница</t>
  </si>
  <si>
    <t>ХАНАПИЕВА Анна, 2004</t>
  </si>
  <si>
    <t>МИМОЗА-07, савр., коб., вятск., Челнок, Кировская обл., АФ "Гордино"</t>
  </si>
  <si>
    <t>ЛЕБЕДЕВА Виктория, 2000</t>
  </si>
  <si>
    <t>СОРОКОЖЕРДЬЕВА Анастасия, 1999</t>
  </si>
  <si>
    <t>перерыв 10 минут</t>
  </si>
  <si>
    <t>КОРОЛЕВА Алиса, 2003</t>
  </si>
  <si>
    <t>КОРОЛЕВА Лолита, 2003</t>
  </si>
  <si>
    <t>ЗОЛУШКА</t>
  </si>
  <si>
    <t>ПРОХОРОВА София, 2001</t>
  </si>
  <si>
    <t>КОНЫШЕВА Елена, 1982</t>
  </si>
  <si>
    <t>ПРИМА</t>
  </si>
  <si>
    <t>САМОЙЛОВА Александра, 2003</t>
  </si>
  <si>
    <t>БОЙЦОВА Анастасия, 2002</t>
  </si>
  <si>
    <t>РОГНЕДА-07, гн., коб., тркн., Гданьск, Смоленская обл.</t>
  </si>
  <si>
    <t>ГБУ РК "СШ по конному спорту", Республика Коми</t>
  </si>
  <si>
    <t>ЗВОРЫГИНА Валерия, 2000</t>
  </si>
  <si>
    <t>ХОРИСТ-01, рыж., мер., тркн., Огонь, к/з Георгенбург</t>
  </si>
  <si>
    <t>КСК "Радужный", г.Киров</t>
  </si>
  <si>
    <t>2</t>
  </si>
  <si>
    <t>ВЛАСОВА Наталья, 1989</t>
  </si>
  <si>
    <t>МАРАТ ПОЛ-03, гн., мер., латв., Памфлет, Кировская обл.</t>
  </si>
  <si>
    <t>команда "Пегас", г.Киров</t>
  </si>
  <si>
    <t>СВИНИНА Елена, 1997</t>
  </si>
  <si>
    <t>САНТОЛИНА-05, рыж., коб., ган., Сбор, Кировская ГЗК</t>
  </si>
  <si>
    <t>СМАК-10, гн-пег., мер., сп.пом., Милан, с. Каринка, К-Чепецкий р-он</t>
  </si>
  <si>
    <t>СЕМЕНИЩЕВА Дарья, 2003</t>
  </si>
  <si>
    <t>БАЗИЛИК-05, гн., жер., орл. рыс.</t>
  </si>
  <si>
    <t>ВЕДЕРНИКОВА Татьяна, 1998</t>
  </si>
  <si>
    <t>СУЛТАН-11, сер., мер., помесь</t>
  </si>
  <si>
    <t>искл.</t>
  </si>
  <si>
    <t>Судьи:  С - М.Б. Мальцева (ВК, Кировская обл.),  М -  И.В. Домрачева (2К, Кировская обл.),  Е -  И.В. Рогачева (2К, Кировская обл.)</t>
  </si>
  <si>
    <t xml:space="preserve">БАЛЫБЕРДИНА </t>
  </si>
  <si>
    <t>ГЕРЦОГ-12, рыж., мер., ч/к, Волейбол, ГЗК Казанская</t>
  </si>
  <si>
    <t xml:space="preserve">Любители (Предварительный Приз А) </t>
  </si>
  <si>
    <t>ЗОЛУШКА-99, гн., коб., вятск., Ветерок, Кировская обл.</t>
  </si>
  <si>
    <t>ПРИМА-96, рыж., коб., ганн., Ингалятор, Кировская обл.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</si>
</sst>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Arial Cyr"/>
      <family val="0"/>
    </font>
    <font>
      <b/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sz val="16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4"/>
      <name val="Verdana"/>
      <family val="2"/>
    </font>
    <font>
      <sz val="14"/>
      <name val="Times New Roman"/>
      <family val="1"/>
    </font>
    <font>
      <sz val="14"/>
      <name val="Verdana"/>
      <family val="2"/>
    </font>
    <font>
      <b/>
      <sz val="11"/>
      <name val="Verdana"/>
      <family val="2"/>
    </font>
    <font>
      <sz val="9"/>
      <color indexed="8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9"/>
      <color indexed="8"/>
      <name val="Verdana"/>
      <family val="2"/>
    </font>
    <font>
      <b/>
      <sz val="1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58" applyFont="1" applyProtection="1">
      <alignment/>
      <protection locked="0"/>
    </xf>
    <xf numFmtId="0" fontId="3" fillId="0" borderId="0" xfId="58" applyFont="1" applyAlignment="1" applyProtection="1">
      <alignment wrapText="1"/>
      <protection locked="0"/>
    </xf>
    <xf numFmtId="0" fontId="3" fillId="0" borderId="0" xfId="58" applyFont="1" applyAlignment="1" applyProtection="1">
      <alignment shrinkToFit="1"/>
      <protection locked="0"/>
    </xf>
    <xf numFmtId="0" fontId="6" fillId="0" borderId="0" xfId="58" applyFont="1" applyProtection="1">
      <alignment/>
      <protection locked="0"/>
    </xf>
    <xf numFmtId="0" fontId="3" fillId="0" borderId="0" xfId="58" applyFont="1" applyBorder="1" applyAlignment="1" applyProtection="1">
      <alignment horizontal="right" vertical="center"/>
      <protection locked="0"/>
    </xf>
    <xf numFmtId="0" fontId="4" fillId="0" borderId="0" xfId="58" applyFont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center" vertical="center"/>
      <protection locked="0"/>
    </xf>
    <xf numFmtId="0" fontId="5" fillId="0" borderId="10" xfId="55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1" fontId="6" fillId="0" borderId="0" xfId="58" applyNumberFormat="1" applyFont="1" applyProtection="1">
      <alignment/>
      <protection locked="0"/>
    </xf>
    <xf numFmtId="172" fontId="3" fillId="0" borderId="0" xfId="58" applyNumberFormat="1" applyFont="1" applyProtection="1">
      <alignment/>
      <protection locked="0"/>
    </xf>
    <xf numFmtId="172" fontId="6" fillId="0" borderId="0" xfId="58" applyNumberFormat="1" applyFont="1" applyProtection="1">
      <alignment/>
      <protection locked="0"/>
    </xf>
    <xf numFmtId="1" fontId="4" fillId="23" borderId="10" xfId="57" applyNumberFormat="1" applyFont="1" applyFill="1" applyBorder="1" applyAlignment="1" applyProtection="1">
      <alignment horizontal="center" vertical="center" textRotation="90" wrapText="1"/>
      <protection locked="0"/>
    </xf>
    <xf numFmtId="172" fontId="4" fillId="23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23" borderId="10" xfId="57" applyFont="1" applyFill="1" applyBorder="1" applyAlignment="1" applyProtection="1">
      <alignment horizontal="center" vertical="center" textRotation="90" wrapText="1"/>
      <protection locked="0"/>
    </xf>
    <xf numFmtId="0" fontId="15" fillId="0" borderId="10" xfId="63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0" fontId="5" fillId="0" borderId="10" xfId="61" applyFont="1" applyFill="1" applyBorder="1" applyAlignment="1" applyProtection="1">
      <alignment horizontal="center" vertical="center" wrapText="1"/>
      <protection locked="0"/>
    </xf>
    <xf numFmtId="49" fontId="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5" fillId="0" borderId="10" xfId="61" applyFont="1" applyFill="1" applyBorder="1" applyAlignment="1" applyProtection="1">
      <alignment horizontal="left" vertical="center" wrapText="1"/>
      <protection locked="0"/>
    </xf>
    <xf numFmtId="0" fontId="5" fillId="0" borderId="10" xfId="62" applyFont="1" applyBorder="1" applyAlignment="1" applyProtection="1">
      <alignment horizontal="left" vertical="center" wrapText="1"/>
      <protection locked="0"/>
    </xf>
    <xf numFmtId="0" fontId="4" fillId="0" borderId="0" xfId="58" applyFont="1" applyAlignment="1" applyProtection="1">
      <alignment wrapText="1"/>
      <protection locked="0"/>
    </xf>
    <xf numFmtId="0" fontId="2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left" vertical="center" wrapText="1"/>
      <protection locked="0"/>
    </xf>
    <xf numFmtId="172" fontId="15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 wrapText="1"/>
    </xf>
    <xf numFmtId="20" fontId="10" fillId="0" borderId="0" xfId="0" applyNumberFormat="1" applyFont="1" applyAlignment="1">
      <alignment horizontal="center" vertical="center" wrapText="1"/>
    </xf>
    <xf numFmtId="0" fontId="4" fillId="0" borderId="0" xfId="59" applyFont="1" applyAlignment="1" applyProtection="1">
      <alignment vertical="center"/>
      <protection locked="0"/>
    </xf>
    <xf numFmtId="0" fontId="3" fillId="0" borderId="0" xfId="59" applyFont="1" applyAlignment="1" applyProtection="1">
      <alignment wrapText="1"/>
      <protection locked="0"/>
    </xf>
    <xf numFmtId="0" fontId="3" fillId="0" borderId="0" xfId="59" applyFont="1" applyAlignment="1" applyProtection="1">
      <alignment shrinkToFit="1"/>
      <protection locked="0"/>
    </xf>
    <xf numFmtId="0" fontId="3" fillId="0" borderId="0" xfId="59" applyFont="1" applyProtection="1">
      <alignment/>
      <protection locked="0"/>
    </xf>
    <xf numFmtId="0" fontId="3" fillId="0" borderId="0" xfId="59" applyFont="1" applyBorder="1" applyAlignment="1" applyProtection="1">
      <alignment horizontal="right" vertical="center"/>
      <protection locked="0"/>
    </xf>
    <xf numFmtId="0" fontId="7" fillId="23" borderId="10" xfId="59" applyFont="1" applyFill="1" applyBorder="1" applyAlignment="1" applyProtection="1">
      <alignment horizontal="center" vertical="center" textRotation="90" wrapText="1"/>
      <protection locked="0"/>
    </xf>
    <xf numFmtId="0" fontId="7" fillId="23" borderId="10" xfId="5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45" fillId="0" borderId="10" xfId="59" applyFont="1" applyFill="1" applyBorder="1" applyAlignment="1" applyProtection="1">
      <alignment horizontal="center" vertical="center"/>
      <protection locked="0"/>
    </xf>
    <xf numFmtId="20" fontId="9" fillId="0" borderId="10" xfId="0" applyNumberFormat="1" applyFont="1" applyBorder="1" applyAlignment="1">
      <alignment horizontal="center" vertical="center"/>
    </xf>
    <xf numFmtId="0" fontId="45" fillId="0" borderId="10" xfId="53" applyFont="1" applyFill="1" applyBorder="1" applyAlignment="1" applyProtection="1">
      <alignment horizontal="left" vertical="center" wrapText="1"/>
      <protection locked="0"/>
    </xf>
    <xf numFmtId="0" fontId="4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6" applyFont="1" applyBorder="1" applyAlignment="1" applyProtection="1">
      <alignment horizontal="center" vertical="center" wrapText="1"/>
      <protection locked="0"/>
    </xf>
    <xf numFmtId="0" fontId="45" fillId="0" borderId="10" xfId="60" applyFont="1" applyFill="1" applyBorder="1" applyAlignment="1" applyProtection="1">
      <alignment horizontal="left" vertical="center" wrapText="1"/>
      <protection locked="0"/>
    </xf>
    <xf numFmtId="0" fontId="5" fillId="0" borderId="10" xfId="60" applyFont="1" applyBorder="1" applyAlignment="1" applyProtection="1">
      <alignment horizontal="center" vertical="center" wrapText="1"/>
      <protection locked="0"/>
    </xf>
    <xf numFmtId="0" fontId="45" fillId="0" borderId="10" xfId="53" applyFont="1" applyFill="1" applyBorder="1" applyAlignment="1" applyProtection="1">
      <alignment vertical="center" wrapText="1"/>
      <protection locked="0"/>
    </xf>
    <xf numFmtId="0" fontId="45" fillId="0" borderId="10" xfId="53" applyFont="1" applyBorder="1" applyAlignment="1" applyProtection="1">
      <alignment horizontal="center" vertical="center" wrapText="1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59" applyFont="1" applyFill="1" applyBorder="1" applyAlignment="1" applyProtection="1">
      <alignment horizontal="center" vertical="center"/>
      <protection locked="0"/>
    </xf>
    <xf numFmtId="0" fontId="45" fillId="0" borderId="10" xfId="59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62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20" fontId="46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5" fillId="0" borderId="10" xfId="61" applyFont="1" applyFill="1" applyBorder="1" applyAlignment="1" applyProtection="1">
      <alignment horizontal="center" vertical="center" wrapText="1"/>
      <protection locked="0"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49" fontId="5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20" fontId="10" fillId="0" borderId="13" xfId="0" applyNumberFormat="1" applyFont="1" applyBorder="1" applyAlignment="1">
      <alignment/>
    </xf>
    <xf numFmtId="0" fontId="4" fillId="0" borderId="10" xfId="61" applyFont="1" applyFill="1" applyBorder="1" applyAlignment="1" applyProtection="1">
      <alignment horizontal="left" vertical="center" wrapText="1"/>
      <protection locked="0"/>
    </xf>
    <xf numFmtId="0" fontId="45" fillId="0" borderId="10" xfId="53" applyFont="1" applyFill="1" applyBorder="1" applyAlignment="1" applyProtection="1">
      <alignment horizontal="left" vertical="center" wrapText="1"/>
      <protection locked="0"/>
    </xf>
    <xf numFmtId="0" fontId="47" fillId="0" borderId="10" xfId="0" applyFont="1" applyBorder="1" applyAlignment="1">
      <alignment horizontal="center" wrapText="1"/>
    </xf>
    <xf numFmtId="0" fontId="45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0" fontId="5" fillId="0" borderId="11" xfId="53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45" fillId="0" borderId="13" xfId="59" applyFont="1" applyFill="1" applyBorder="1" applyAlignment="1" applyProtection="1">
      <alignment horizontal="center" vertical="center"/>
      <protection locked="0"/>
    </xf>
    <xf numFmtId="20" fontId="9" fillId="0" borderId="13" xfId="0" applyNumberFormat="1" applyFont="1" applyBorder="1" applyAlignment="1">
      <alignment horizontal="center" vertical="center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7" fillId="0" borderId="13" xfId="59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0" borderId="10" xfId="62" applyFont="1" applyBorder="1" applyAlignment="1" applyProtection="1">
      <alignment vertical="center" wrapText="1"/>
      <protection locked="0"/>
    </xf>
    <xf numFmtId="0" fontId="5" fillId="0" borderId="10" xfId="53" applyFont="1" applyBorder="1" applyAlignment="1" applyProtection="1">
      <alignment horizontal="left" vertical="center" wrapText="1"/>
      <protection locked="0"/>
    </xf>
    <xf numFmtId="0" fontId="5" fillId="0" borderId="10" xfId="55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 applyProtection="1">
      <alignment horizontal="left" vertical="center" wrapText="1"/>
      <protection locked="0"/>
    </xf>
    <xf numFmtId="0" fontId="40" fillId="0" borderId="0" xfId="59" applyFont="1" applyAlignment="1" applyProtection="1">
      <alignment horizontal="center" vertical="center" wrapText="1"/>
      <protection locked="0"/>
    </xf>
    <xf numFmtId="0" fontId="49" fillId="0" borderId="0" xfId="0" applyFont="1" applyAlignment="1">
      <alignment/>
    </xf>
    <xf numFmtId="178" fontId="15" fillId="0" borderId="14" xfId="0" applyNumberFormat="1" applyFont="1" applyFill="1" applyBorder="1" applyAlignment="1">
      <alignment horizontal="center" vertical="center"/>
    </xf>
    <xf numFmtId="172" fontId="14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4" xfId="6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13" xfId="58" applyFont="1" applyBorder="1" applyAlignment="1" applyProtection="1">
      <alignment vertical="center"/>
      <protection locked="0"/>
    </xf>
    <xf numFmtId="0" fontId="4" fillId="0" borderId="10" xfId="59" applyFont="1" applyFill="1" applyBorder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wrapText="1"/>
    </xf>
    <xf numFmtId="0" fontId="4" fillId="0" borderId="10" xfId="59" applyFont="1" applyFill="1" applyBorder="1" applyAlignment="1" applyProtection="1">
      <alignment vertical="center" wrapText="1"/>
      <protection locked="0"/>
    </xf>
    <xf numFmtId="0" fontId="4" fillId="0" borderId="10" xfId="53" applyFont="1" applyFill="1" applyBorder="1" applyAlignment="1" applyProtection="1">
      <alignment vertical="center" wrapText="1"/>
      <protection locked="0"/>
    </xf>
    <xf numFmtId="178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172" fontId="45" fillId="0" borderId="10" xfId="0" applyNumberFormat="1" applyFont="1" applyFill="1" applyBorder="1" applyAlignment="1">
      <alignment horizontal="center" vertical="center"/>
    </xf>
    <xf numFmtId="0" fontId="45" fillId="0" borderId="10" xfId="63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7" fillId="0" borderId="15" xfId="59" applyFont="1" applyFill="1" applyBorder="1" applyAlignment="1" applyProtection="1">
      <alignment horizontal="center" vertical="center" wrapText="1"/>
      <protection locked="0"/>
    </xf>
    <xf numFmtId="0" fontId="7" fillId="0" borderId="11" xfId="59" applyFont="1" applyFill="1" applyBorder="1" applyAlignment="1" applyProtection="1">
      <alignment horizontal="center" vertical="center" wrapText="1"/>
      <protection locked="0"/>
    </xf>
    <xf numFmtId="0" fontId="7" fillId="0" borderId="12" xfId="59" applyFont="1" applyFill="1" applyBorder="1" applyAlignment="1" applyProtection="1">
      <alignment horizontal="center" vertical="center" wrapText="1"/>
      <protection locked="0"/>
    </xf>
    <xf numFmtId="0" fontId="7" fillId="0" borderId="15" xfId="59" applyFont="1" applyFill="1" applyBorder="1" applyAlignment="1" applyProtection="1">
      <alignment horizontal="center" vertical="center"/>
      <protection locked="0"/>
    </xf>
    <xf numFmtId="0" fontId="7" fillId="0" borderId="11" xfId="59" applyFont="1" applyFill="1" applyBorder="1" applyAlignment="1" applyProtection="1">
      <alignment horizontal="center" vertical="center"/>
      <protection locked="0"/>
    </xf>
    <xf numFmtId="0" fontId="7" fillId="0" borderId="12" xfId="59" applyFont="1" applyFill="1" applyBorder="1" applyAlignment="1" applyProtection="1">
      <alignment horizontal="center" vertical="center"/>
      <protection locked="0"/>
    </xf>
    <xf numFmtId="0" fontId="39" fillId="0" borderId="0" xfId="59" applyFont="1" applyAlignment="1" applyProtection="1">
      <alignment horizontal="center" vertical="center" wrapText="1"/>
      <protection locked="0"/>
    </xf>
    <xf numFmtId="0" fontId="41" fillId="0" borderId="0" xfId="59" applyFont="1" applyAlignment="1" applyProtection="1">
      <alignment horizontal="center" vertical="center" wrapText="1"/>
      <protection locked="0"/>
    </xf>
    <xf numFmtId="0" fontId="42" fillId="0" borderId="0" xfId="59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/>
    </xf>
    <xf numFmtId="0" fontId="45" fillId="0" borderId="15" xfId="59" applyFont="1" applyFill="1" applyBorder="1" applyAlignment="1" applyProtection="1">
      <alignment horizontal="center" vertical="center"/>
      <protection locked="0"/>
    </xf>
    <xf numFmtId="0" fontId="45" fillId="0" borderId="11" xfId="59" applyFont="1" applyFill="1" applyBorder="1" applyAlignment="1" applyProtection="1">
      <alignment horizontal="center" vertical="center"/>
      <protection locked="0"/>
    </xf>
    <xf numFmtId="0" fontId="45" fillId="0" borderId="12" xfId="59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/>
    </xf>
    <xf numFmtId="0" fontId="7" fillId="23" borderId="10" xfId="58" applyFont="1" applyFill="1" applyBorder="1" applyAlignment="1" applyProtection="1">
      <alignment horizontal="center" vertical="center" textRotation="90" wrapText="1"/>
      <protection locked="0"/>
    </xf>
    <xf numFmtId="0" fontId="3" fillId="23" borderId="10" xfId="58" applyFont="1" applyFill="1" applyBorder="1" applyAlignment="1" applyProtection="1">
      <alignment horizontal="center" vertical="center" wrapText="1"/>
      <protection locked="0"/>
    </xf>
    <xf numFmtId="0" fontId="12" fillId="23" borderId="10" xfId="57" applyFont="1" applyFill="1" applyBorder="1" applyAlignment="1" applyProtection="1">
      <alignment horizontal="center" vertical="center"/>
      <protection locked="0"/>
    </xf>
    <xf numFmtId="0" fontId="3" fillId="23" borderId="10" xfId="58" applyFont="1" applyFill="1" applyBorder="1" applyAlignment="1" applyProtection="1">
      <alignment horizontal="center" vertical="center" textRotation="90" wrapText="1"/>
      <protection locked="0"/>
    </xf>
    <xf numFmtId="0" fontId="13" fillId="0" borderId="0" xfId="58" applyFont="1" applyAlignment="1" applyProtection="1">
      <alignment horizontal="center" vertical="center" wrapText="1"/>
      <protection locked="0"/>
    </xf>
    <xf numFmtId="0" fontId="18" fillId="0" borderId="0" xfId="58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78" fontId="15" fillId="0" borderId="15" xfId="0" applyNumberFormat="1" applyFont="1" applyFill="1" applyBorder="1" applyAlignment="1">
      <alignment horizontal="center" vertical="center"/>
    </xf>
    <xf numFmtId="178" fontId="15" fillId="0" borderId="11" xfId="0" applyNumberFormat="1" applyFont="1" applyFill="1" applyBorder="1" applyAlignment="1">
      <alignment horizontal="center" vertical="center"/>
    </xf>
    <xf numFmtId="178" fontId="15" fillId="0" borderId="12" xfId="0" applyNumberFormat="1" applyFont="1" applyFill="1" applyBorder="1" applyAlignment="1">
      <alignment horizontal="center" vertical="center"/>
    </xf>
    <xf numFmtId="0" fontId="9" fillId="0" borderId="0" xfId="55" applyFont="1" applyAlignment="1" applyProtection="1">
      <alignment horizontal="center"/>
      <protection locked="0"/>
    </xf>
    <xf numFmtId="0" fontId="6" fillId="0" borderId="13" xfId="58" applyFont="1" applyBorder="1" applyAlignment="1" applyProtection="1">
      <alignment horizontal="center"/>
      <protection locked="0"/>
    </xf>
    <xf numFmtId="172" fontId="3" fillId="23" borderId="10" xfId="58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55" applyFont="1" applyAlignment="1" applyProtection="1">
      <alignment horizontal="center"/>
      <protection locked="0"/>
    </xf>
    <xf numFmtId="0" fontId="12" fillId="0" borderId="0" xfId="55" applyFont="1" applyAlignment="1" applyProtection="1">
      <alignment horizontal="center"/>
      <protection locked="0"/>
    </xf>
    <xf numFmtId="0" fontId="10" fillId="0" borderId="0" xfId="55" applyFont="1" applyAlignment="1" applyProtection="1">
      <alignment horizontal="center"/>
      <protection locked="0"/>
    </xf>
    <xf numFmtId="0" fontId="48" fillId="0" borderId="0" xfId="58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" fillId="0" borderId="15" xfId="58" applyFont="1" applyFill="1" applyBorder="1" applyAlignment="1" applyProtection="1">
      <alignment horizontal="center" vertical="center" wrapText="1"/>
      <protection locked="0"/>
    </xf>
    <xf numFmtId="0" fontId="4" fillId="0" borderId="11" xfId="58" applyFont="1" applyFill="1" applyBorder="1" applyAlignment="1" applyProtection="1">
      <alignment horizontal="center" vertical="center" wrapText="1"/>
      <protection locked="0"/>
    </xf>
    <xf numFmtId="0" fontId="4" fillId="0" borderId="12" xfId="58" applyFont="1" applyFill="1" applyBorder="1" applyAlignment="1" applyProtection="1">
      <alignment horizontal="center" vertical="center" wrapText="1"/>
      <protection locked="0"/>
    </xf>
    <xf numFmtId="0" fontId="3" fillId="0" borderId="13" xfId="58" applyFont="1" applyBorder="1" applyAlignment="1" applyProtection="1">
      <alignment horizontal="center" vertical="center"/>
      <protection locked="0"/>
    </xf>
    <xf numFmtId="0" fontId="13" fillId="0" borderId="0" xfId="58" applyFont="1" applyAlignment="1" applyProtection="1">
      <alignment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Выездка технические1" xfId="55"/>
    <cellStyle name="Обычный_Выездка технические1_мастер лист и стартовые" xfId="56"/>
    <cellStyle name="Обычный_Измайлово-2003" xfId="57"/>
    <cellStyle name="Обычный_Лист Microsoft Excel" xfId="58"/>
    <cellStyle name="Обычный_Лист Microsoft Excel_мастер лист и стартовые" xfId="59"/>
    <cellStyle name="Обычный_Орел" xfId="60"/>
    <cellStyle name="Обычный_ПРИМЕРЫ ТЕХ.РЕЗУЛЬТАТОВ - Конкур" xfId="61"/>
    <cellStyle name="Обычный_Россия (В) юниоры" xfId="62"/>
    <cellStyle name="Обычный_Стартовый по выездке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ill>
        <patternFill>
          <bgColor rgb="FF008000"/>
        </patternFill>
      </fill>
      <border/>
    </dxf>
    <dxf>
      <font>
        <color rgb="FF008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0;&#1085;&#1072;\&#1096;&#1074;&#1077;\&#1076;&#1083;&#1103;%20&#1089;&#1086;&#1088;&#1077;&#1074;&#1085;&#1086;&#1074;&#1072;&#1085;&#1080;&#1081;\&#1090;&#1077;&#1093;&#1088;&#1077;&#1079;&#1099;_&#1101;&#1082;&#1089;&#1077;&#1083;&#1100;\&#1050;&#1086;&#1087;&#1080;&#1103;%20&#1058;&#1077;&#1093;&#1088;&#1077;&#1079;&#1099;%20&#1054;&#1089;&#1077;&#1085;&#1085;&#1080;&#1081;%20&#1082;&#1091;&#1073;&#1086;&#1082;%20&#1082;&#1080;&#1088;&#1086;&#1074;&#1089;&#1082;&#1086;&#1081;%20&#1086;&#1073;&#1083;&#1072;&#1089;&#1090;&#1080;%20-%20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КПД"/>
      <sheetName val="DtКПЮ"/>
      <sheetName val="Нач. уровень"/>
      <sheetName val="DtМП"/>
      <sheetName val="DtБП"/>
      <sheetName val="Сводный80"/>
      <sheetName val="Сводный100-110"/>
      <sheetName val="DtППД"/>
      <sheetName val="DtЛПЮ"/>
      <sheetName val="DtПП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workbookViewId="0" topLeftCell="A19">
      <selection activeCell="C31" sqref="C31"/>
    </sheetView>
  </sheetViews>
  <sheetFormatPr defaultColWidth="9.140625" defaultRowHeight="15"/>
  <cols>
    <col min="1" max="1" width="4.7109375" style="0" customWidth="1"/>
    <col min="2" max="2" width="10.00390625" style="0" customWidth="1"/>
    <col min="3" max="3" width="29.140625" style="0" customWidth="1"/>
    <col min="4" max="4" width="5.8515625" style="0" hidden="1" customWidth="1"/>
    <col min="5" max="5" width="29.421875" style="0" customWidth="1"/>
    <col min="6" max="6" width="15.00390625" style="0" hidden="1" customWidth="1"/>
    <col min="7" max="7" width="15.28125" style="0" hidden="1" customWidth="1"/>
  </cols>
  <sheetData>
    <row r="1" spans="1:7" ht="36" customHeight="1">
      <c r="A1" s="141" t="s">
        <v>53</v>
      </c>
      <c r="B1" s="114"/>
      <c r="C1" s="114"/>
      <c r="D1" s="114"/>
      <c r="E1" s="114"/>
      <c r="F1" s="114"/>
      <c r="G1" s="114"/>
    </row>
    <row r="2" spans="1:7" ht="18">
      <c r="A2" s="142" t="s">
        <v>13</v>
      </c>
      <c r="B2" s="143"/>
      <c r="C2" s="143"/>
      <c r="D2" s="143"/>
      <c r="E2" s="143"/>
      <c r="F2" s="143"/>
      <c r="G2" s="143"/>
    </row>
    <row r="3" spans="1:7" ht="14.25">
      <c r="A3" s="144" t="s">
        <v>82</v>
      </c>
      <c r="B3" s="144"/>
      <c r="C3" s="144"/>
      <c r="D3" s="144"/>
      <c r="E3" s="144"/>
      <c r="F3" s="144"/>
      <c r="G3" s="144"/>
    </row>
    <row r="4" spans="1:7" ht="15">
      <c r="A4" s="134" t="s">
        <v>83</v>
      </c>
      <c r="B4" s="134"/>
      <c r="C4" s="134"/>
      <c r="D4" s="134"/>
      <c r="E4" s="134"/>
      <c r="F4" s="134"/>
      <c r="G4" s="134"/>
    </row>
    <row r="5" spans="1:14" ht="24.75" customHeight="1">
      <c r="A5" s="41" t="s">
        <v>84</v>
      </c>
      <c r="B5" s="41"/>
      <c r="C5" s="41"/>
      <c r="D5" s="41"/>
      <c r="E5" s="41"/>
      <c r="F5" s="41"/>
      <c r="G5" s="41"/>
      <c r="H5" s="42"/>
      <c r="I5" s="42"/>
      <c r="J5" s="42"/>
      <c r="K5" s="42"/>
      <c r="L5" s="42"/>
      <c r="M5" s="42"/>
      <c r="N5" s="42"/>
    </row>
    <row r="6" spans="1:7" ht="19.5">
      <c r="A6" s="43"/>
      <c r="B6" s="44"/>
      <c r="C6" s="44"/>
      <c r="D6" s="44"/>
      <c r="E6" s="45"/>
      <c r="F6" s="46" t="s">
        <v>85</v>
      </c>
      <c r="G6" s="47">
        <v>0.5</v>
      </c>
    </row>
    <row r="7" spans="1:7" ht="14.25">
      <c r="A7" s="48" t="s">
        <v>0</v>
      </c>
      <c r="B7" s="49"/>
      <c r="C7" s="49"/>
      <c r="D7" s="50"/>
      <c r="E7" s="51"/>
      <c r="F7" s="51"/>
      <c r="G7" s="52" t="s">
        <v>57</v>
      </c>
    </row>
    <row r="8" spans="1:7" ht="57.75" customHeight="1">
      <c r="A8" s="53" t="s">
        <v>86</v>
      </c>
      <c r="B8" s="54" t="s">
        <v>87</v>
      </c>
      <c r="C8" s="54" t="s">
        <v>121</v>
      </c>
      <c r="D8" s="53" t="s">
        <v>1</v>
      </c>
      <c r="E8" s="54" t="s">
        <v>122</v>
      </c>
      <c r="F8" s="54" t="s">
        <v>2</v>
      </c>
      <c r="G8" s="54" t="s">
        <v>3</v>
      </c>
    </row>
    <row r="9" spans="1:7" s="55" customFormat="1" ht="14.25">
      <c r="A9" s="135" t="s">
        <v>73</v>
      </c>
      <c r="B9" s="136"/>
      <c r="C9" s="136"/>
      <c r="D9" s="136"/>
      <c r="E9" s="136"/>
      <c r="F9" s="136"/>
      <c r="G9" s="137"/>
    </row>
    <row r="10" spans="1:7" ht="15">
      <c r="A10" s="56">
        <v>1</v>
      </c>
      <c r="B10" s="57">
        <v>0.5</v>
      </c>
      <c r="C10" s="58" t="s">
        <v>88</v>
      </c>
      <c r="D10" s="59"/>
      <c r="E10" s="58" t="s">
        <v>89</v>
      </c>
      <c r="F10" s="10"/>
      <c r="G10" s="60"/>
    </row>
    <row r="11" spans="1:7" ht="15">
      <c r="A11" s="56">
        <v>2</v>
      </c>
      <c r="B11" s="57">
        <v>0.5034722222222222</v>
      </c>
      <c r="C11" s="58" t="s">
        <v>90</v>
      </c>
      <c r="D11" s="59"/>
      <c r="E11" s="58" t="s">
        <v>91</v>
      </c>
      <c r="F11" s="9"/>
      <c r="G11" s="60"/>
    </row>
    <row r="12" spans="1:7" ht="15">
      <c r="A12" s="56">
        <v>3</v>
      </c>
      <c r="B12" s="57">
        <v>0.506944444444444</v>
      </c>
      <c r="C12" s="58" t="s">
        <v>92</v>
      </c>
      <c r="D12" s="59"/>
      <c r="E12" s="61" t="s">
        <v>93</v>
      </c>
      <c r="F12" s="62"/>
      <c r="G12" s="60"/>
    </row>
    <row r="13" spans="1:7" ht="15">
      <c r="A13" s="56">
        <v>4</v>
      </c>
      <c r="B13" s="57">
        <v>0.510416666666667</v>
      </c>
      <c r="C13" s="63" t="s">
        <v>94</v>
      </c>
      <c r="D13" s="64"/>
      <c r="E13" s="58" t="s">
        <v>95</v>
      </c>
      <c r="F13" s="9"/>
      <c r="G13" s="60"/>
    </row>
    <row r="14" spans="1:7" ht="15.75" customHeight="1">
      <c r="A14" s="56">
        <v>5</v>
      </c>
      <c r="B14" s="57">
        <v>0.513888888888889</v>
      </c>
      <c r="C14" s="58" t="s">
        <v>96</v>
      </c>
      <c r="D14" s="59"/>
      <c r="E14" s="58" t="s">
        <v>89</v>
      </c>
      <c r="F14" s="10"/>
      <c r="G14" s="60"/>
    </row>
    <row r="15" spans="1:7" ht="13.5" customHeight="1">
      <c r="A15" s="138" t="s">
        <v>97</v>
      </c>
      <c r="B15" s="139"/>
      <c r="C15" s="139"/>
      <c r="D15" s="139"/>
      <c r="E15" s="139"/>
      <c r="F15" s="139"/>
      <c r="G15" s="140"/>
    </row>
    <row r="16" spans="1:7" ht="13.5" customHeight="1">
      <c r="A16" s="56">
        <v>1</v>
      </c>
      <c r="B16" s="57">
        <v>0.5243055555555556</v>
      </c>
      <c r="C16" s="67" t="s">
        <v>98</v>
      </c>
      <c r="D16" s="67"/>
      <c r="E16" s="67" t="s">
        <v>91</v>
      </c>
      <c r="F16" s="65"/>
      <c r="G16" s="66"/>
    </row>
    <row r="17" spans="1:7" ht="13.5" customHeight="1">
      <c r="A17" s="56">
        <v>2</v>
      </c>
      <c r="B17" s="57">
        <v>0.5277777777777778</v>
      </c>
      <c r="C17" s="67" t="s">
        <v>99</v>
      </c>
      <c r="D17" s="67"/>
      <c r="E17" s="67" t="s">
        <v>100</v>
      </c>
      <c r="F17" s="65"/>
      <c r="G17" s="66"/>
    </row>
    <row r="18" spans="1:7" ht="13.5" customHeight="1">
      <c r="A18" s="56">
        <v>3</v>
      </c>
      <c r="B18" s="57">
        <v>0.53125</v>
      </c>
      <c r="C18" s="67" t="s">
        <v>101</v>
      </c>
      <c r="D18" s="67"/>
      <c r="E18" s="67" t="s">
        <v>102</v>
      </c>
      <c r="F18" s="65"/>
      <c r="G18" s="66"/>
    </row>
    <row r="19" spans="1:7" ht="13.5" customHeight="1">
      <c r="A19" s="56">
        <v>4</v>
      </c>
      <c r="B19" s="57">
        <v>0.534722222222222</v>
      </c>
      <c r="C19" s="67" t="s">
        <v>103</v>
      </c>
      <c r="D19" s="67"/>
      <c r="E19" s="67" t="s">
        <v>104</v>
      </c>
      <c r="F19" s="65"/>
      <c r="G19" s="66"/>
    </row>
    <row r="20" spans="1:7" ht="13.5" customHeight="1">
      <c r="A20" s="56">
        <v>5</v>
      </c>
      <c r="B20" s="57">
        <v>0.538194444444444</v>
      </c>
      <c r="C20" s="67" t="s">
        <v>105</v>
      </c>
      <c r="D20" s="67"/>
      <c r="E20" s="67" t="s">
        <v>106</v>
      </c>
      <c r="F20" s="65"/>
      <c r="G20" s="66"/>
    </row>
    <row r="21" spans="1:7" ht="13.5" customHeight="1">
      <c r="A21" s="56">
        <v>6</v>
      </c>
      <c r="B21" s="57">
        <v>0.541666666666667</v>
      </c>
      <c r="C21" s="67" t="s">
        <v>107</v>
      </c>
      <c r="D21" s="67"/>
      <c r="E21" s="67" t="s">
        <v>108</v>
      </c>
      <c r="F21" s="65"/>
      <c r="G21" s="66"/>
    </row>
    <row r="23" spans="1:7" ht="15">
      <c r="A23" s="134" t="s">
        <v>109</v>
      </c>
      <c r="B23" s="134"/>
      <c r="C23" s="134"/>
      <c r="D23" s="134"/>
      <c r="E23" s="134"/>
      <c r="F23" s="134"/>
      <c r="G23" s="134"/>
    </row>
    <row r="24" spans="1:7" ht="41.25">
      <c r="A24" s="53" t="s">
        <v>86</v>
      </c>
      <c r="B24" s="54" t="s">
        <v>87</v>
      </c>
      <c r="C24" s="54" t="s">
        <v>121</v>
      </c>
      <c r="D24" s="53" t="s">
        <v>1</v>
      </c>
      <c r="E24" s="54" t="s">
        <v>122</v>
      </c>
      <c r="F24" s="54" t="s">
        <v>2</v>
      </c>
      <c r="G24" s="54" t="s">
        <v>3</v>
      </c>
    </row>
    <row r="25" spans="1:7" ht="15">
      <c r="A25" s="56">
        <v>1</v>
      </c>
      <c r="B25" s="57">
        <v>0.5520833333333334</v>
      </c>
      <c r="C25" s="67" t="s">
        <v>103</v>
      </c>
      <c r="D25" s="67"/>
      <c r="E25" s="67" t="s">
        <v>104</v>
      </c>
      <c r="F25" s="9"/>
      <c r="G25" s="60"/>
    </row>
    <row r="26" spans="1:7" ht="15">
      <c r="A26" s="56">
        <v>2</v>
      </c>
      <c r="B26" s="57">
        <v>0.55625</v>
      </c>
      <c r="C26" s="58" t="s">
        <v>99</v>
      </c>
      <c r="D26" s="59"/>
      <c r="E26" s="58" t="s">
        <v>110</v>
      </c>
      <c r="F26" s="10"/>
      <c r="G26" s="60"/>
    </row>
    <row r="27" spans="1:7" ht="15">
      <c r="A27" s="56">
        <v>3</v>
      </c>
      <c r="B27" s="57">
        <v>0.560416666666667</v>
      </c>
      <c r="C27" s="67" t="s">
        <v>111</v>
      </c>
      <c r="D27" s="67"/>
      <c r="E27" s="67" t="s">
        <v>112</v>
      </c>
      <c r="F27" s="65"/>
      <c r="G27" s="66"/>
    </row>
    <row r="29" spans="1:7" ht="15">
      <c r="A29" s="134" t="s">
        <v>74</v>
      </c>
      <c r="B29" s="134"/>
      <c r="C29" s="134"/>
      <c r="D29" s="134"/>
      <c r="E29" s="134"/>
      <c r="F29" s="134"/>
      <c r="G29" s="134"/>
    </row>
    <row r="30" spans="1:7" ht="41.25">
      <c r="A30" s="53" t="s">
        <v>86</v>
      </c>
      <c r="B30" s="54" t="s">
        <v>87</v>
      </c>
      <c r="C30" s="54" t="s">
        <v>121</v>
      </c>
      <c r="D30" s="53" t="s">
        <v>1</v>
      </c>
      <c r="E30" s="54" t="s">
        <v>122</v>
      </c>
      <c r="F30" s="54" t="s">
        <v>2</v>
      </c>
      <c r="G30" s="54" t="s">
        <v>3</v>
      </c>
    </row>
    <row r="31" spans="1:7" ht="15">
      <c r="A31" s="56">
        <v>1</v>
      </c>
      <c r="B31" s="57">
        <v>0.5694444444444444</v>
      </c>
      <c r="C31" s="67" t="s">
        <v>113</v>
      </c>
      <c r="D31" s="67"/>
      <c r="E31" s="67" t="s">
        <v>114</v>
      </c>
      <c r="F31" s="9"/>
      <c r="G31" s="60"/>
    </row>
    <row r="32" spans="1:7" ht="15">
      <c r="A32" s="56">
        <v>2</v>
      </c>
      <c r="B32" s="57">
        <v>0.5736111111111112</v>
      </c>
      <c r="C32" s="67" t="s">
        <v>115</v>
      </c>
      <c r="D32" s="67"/>
      <c r="E32" s="67" t="s">
        <v>112</v>
      </c>
      <c r="F32" s="9"/>
      <c r="G32" s="60"/>
    </row>
    <row r="33" spans="1:7" ht="15">
      <c r="A33" s="56">
        <v>3</v>
      </c>
      <c r="B33" s="57">
        <v>0.577777777777778</v>
      </c>
      <c r="C33" s="67" t="s">
        <v>116</v>
      </c>
      <c r="D33" s="67"/>
      <c r="E33" s="67" t="s">
        <v>102</v>
      </c>
      <c r="F33" s="9"/>
      <c r="G33" s="60"/>
    </row>
    <row r="34" spans="1:7" ht="15">
      <c r="A34" s="56">
        <v>4</v>
      </c>
      <c r="B34" s="57">
        <v>0.581944444444445</v>
      </c>
      <c r="C34" s="67" t="s">
        <v>117</v>
      </c>
      <c r="D34" s="67"/>
      <c r="E34" s="67" t="s">
        <v>93</v>
      </c>
      <c r="F34" s="9"/>
      <c r="G34" s="60"/>
    </row>
    <row r="35" spans="1:7" ht="15">
      <c r="A35" s="56">
        <v>5</v>
      </c>
      <c r="B35" s="57">
        <v>0.586111111111111</v>
      </c>
      <c r="C35" s="67" t="s">
        <v>118</v>
      </c>
      <c r="D35" s="67"/>
      <c r="E35" s="67" t="s">
        <v>119</v>
      </c>
      <c r="F35" s="9"/>
      <c r="G35" s="60"/>
    </row>
    <row r="36" spans="1:7" ht="15">
      <c r="A36" s="56">
        <v>6</v>
      </c>
      <c r="B36" s="57">
        <v>0.590277777777778</v>
      </c>
      <c r="C36" s="58" t="s">
        <v>120</v>
      </c>
      <c r="D36" s="59"/>
      <c r="E36" s="58" t="s">
        <v>95</v>
      </c>
      <c r="F36" s="10"/>
      <c r="G36" s="60"/>
    </row>
  </sheetData>
  <sheetProtection/>
  <mergeCells count="8">
    <mergeCell ref="A1:G1"/>
    <mergeCell ref="A2:G2"/>
    <mergeCell ref="A3:G3"/>
    <mergeCell ref="A4:G4"/>
    <mergeCell ref="A29:G29"/>
    <mergeCell ref="A9:G9"/>
    <mergeCell ref="A15:G15"/>
    <mergeCell ref="A23:G2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workbookViewId="0" topLeftCell="A25">
      <selection activeCell="G24" sqref="G24"/>
    </sheetView>
  </sheetViews>
  <sheetFormatPr defaultColWidth="9.140625" defaultRowHeight="15"/>
  <cols>
    <col min="1" max="1" width="4.7109375" style="0" customWidth="1"/>
    <col min="2" max="2" width="10.00390625" style="0" customWidth="1"/>
    <col min="3" max="3" width="25.140625" style="0" customWidth="1"/>
    <col min="4" max="4" width="5.8515625" style="0" customWidth="1"/>
    <col min="5" max="5" width="33.7109375" style="0" customWidth="1"/>
    <col min="6" max="6" width="15.00390625" style="0" hidden="1" customWidth="1"/>
    <col min="7" max="7" width="15.8515625" style="0" customWidth="1"/>
  </cols>
  <sheetData>
    <row r="1" spans="1:7" ht="30" customHeight="1">
      <c r="A1" s="141" t="s">
        <v>53</v>
      </c>
      <c r="B1" s="141"/>
      <c r="C1" s="141"/>
      <c r="D1" s="141"/>
      <c r="E1" s="141"/>
      <c r="F1" s="141"/>
      <c r="G1" s="141"/>
    </row>
    <row r="2" spans="1:7" ht="12" customHeight="1">
      <c r="A2" s="142" t="s">
        <v>13</v>
      </c>
      <c r="B2" s="142"/>
      <c r="C2" s="142"/>
      <c r="D2" s="142"/>
      <c r="E2" s="142"/>
      <c r="F2" s="142"/>
      <c r="G2" s="142"/>
    </row>
    <row r="3" spans="1:7" ht="14.25">
      <c r="A3" s="144" t="s">
        <v>82</v>
      </c>
      <c r="B3" s="144"/>
      <c r="C3" s="144"/>
      <c r="D3" s="144"/>
      <c r="E3" s="144"/>
      <c r="F3" s="144"/>
      <c r="G3" s="144"/>
    </row>
    <row r="4" spans="1:7" ht="15">
      <c r="A4" s="134" t="s">
        <v>83</v>
      </c>
      <c r="B4" s="134"/>
      <c r="C4" s="134"/>
      <c r="D4" s="134"/>
      <c r="E4" s="134"/>
      <c r="F4" s="134"/>
      <c r="G4" s="134"/>
    </row>
    <row r="5" spans="1:13" ht="18" customHeight="1">
      <c r="A5" s="41" t="s">
        <v>84</v>
      </c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</row>
    <row r="6" spans="1:7" ht="15">
      <c r="A6" s="48" t="s">
        <v>123</v>
      </c>
      <c r="B6" s="49"/>
      <c r="C6" s="49"/>
      <c r="D6" s="50"/>
      <c r="E6" s="51"/>
      <c r="F6" s="46" t="s">
        <v>85</v>
      </c>
      <c r="G6" s="74">
        <v>0.3958333333333333</v>
      </c>
    </row>
    <row r="7" spans="1:7" ht="41.25" customHeight="1">
      <c r="A7" s="53" t="s">
        <v>86</v>
      </c>
      <c r="B7" s="54" t="s">
        <v>87</v>
      </c>
      <c r="C7" s="54" t="s">
        <v>121</v>
      </c>
      <c r="D7" s="53" t="s">
        <v>1</v>
      </c>
      <c r="E7" s="54" t="s">
        <v>122</v>
      </c>
      <c r="F7" s="54" t="s">
        <v>2</v>
      </c>
      <c r="G7" s="54" t="s">
        <v>124</v>
      </c>
    </row>
    <row r="8" spans="1:7" s="55" customFormat="1" ht="14.25" customHeight="1">
      <c r="A8" s="135" t="s">
        <v>97</v>
      </c>
      <c r="B8" s="136"/>
      <c r="C8" s="136"/>
      <c r="D8" s="136"/>
      <c r="E8" s="136"/>
      <c r="F8" s="136"/>
      <c r="G8" s="137"/>
    </row>
    <row r="9" spans="1:7" ht="30.75" customHeight="1">
      <c r="A9" s="56">
        <v>1</v>
      </c>
      <c r="B9" s="57">
        <v>0.3958333333333333</v>
      </c>
      <c r="C9" s="70" t="s">
        <v>128</v>
      </c>
      <c r="D9" s="71" t="s">
        <v>10</v>
      </c>
      <c r="E9" s="72" t="s">
        <v>129</v>
      </c>
      <c r="F9" s="10"/>
      <c r="G9" s="73" t="s">
        <v>67</v>
      </c>
    </row>
    <row r="10" spans="1:7" ht="22.5">
      <c r="A10" s="56">
        <v>2</v>
      </c>
      <c r="B10" s="57">
        <v>0.4</v>
      </c>
      <c r="C10" s="70" t="s">
        <v>146</v>
      </c>
      <c r="D10" s="82" t="s">
        <v>9</v>
      </c>
      <c r="E10" s="77" t="s">
        <v>143</v>
      </c>
      <c r="F10" s="9"/>
      <c r="G10" s="80" t="s">
        <v>141</v>
      </c>
    </row>
    <row r="11" spans="1:7" ht="22.5">
      <c r="A11" s="56">
        <v>3</v>
      </c>
      <c r="B11" s="57">
        <v>0.404166666666667</v>
      </c>
      <c r="C11" s="83" t="s">
        <v>130</v>
      </c>
      <c r="D11" s="71" t="s">
        <v>7</v>
      </c>
      <c r="E11" s="79" t="s">
        <v>131</v>
      </c>
      <c r="F11" s="9"/>
      <c r="G11" s="73" t="s">
        <v>31</v>
      </c>
    </row>
    <row r="12" spans="1:7" ht="27.75" customHeight="1">
      <c r="A12" s="56">
        <v>4</v>
      </c>
      <c r="B12" s="57">
        <v>0.408333333333333</v>
      </c>
      <c r="C12" s="81" t="s">
        <v>136</v>
      </c>
      <c r="D12" s="71" t="s">
        <v>10</v>
      </c>
      <c r="E12" s="79" t="s">
        <v>137</v>
      </c>
      <c r="F12" s="9"/>
      <c r="G12" s="80" t="s">
        <v>138</v>
      </c>
    </row>
    <row r="13" spans="1:7" ht="22.5">
      <c r="A13" s="56">
        <v>5</v>
      </c>
      <c r="B13" s="57">
        <v>0.4125</v>
      </c>
      <c r="C13" s="70" t="s">
        <v>132</v>
      </c>
      <c r="D13" s="71" t="s">
        <v>9</v>
      </c>
      <c r="E13" s="79" t="s">
        <v>133</v>
      </c>
      <c r="F13" s="62"/>
      <c r="G13" s="73" t="s">
        <v>31</v>
      </c>
    </row>
    <row r="14" spans="1:7" ht="21">
      <c r="A14" s="56">
        <v>6</v>
      </c>
      <c r="B14" s="57">
        <v>0.416666666666667</v>
      </c>
      <c r="C14" s="78" t="s">
        <v>144</v>
      </c>
      <c r="D14" s="71"/>
      <c r="E14" s="38" t="s">
        <v>145</v>
      </c>
      <c r="F14" s="9"/>
      <c r="G14" s="80" t="s">
        <v>141</v>
      </c>
    </row>
    <row r="15" spans="1:7" ht="22.5">
      <c r="A15" s="56">
        <v>7</v>
      </c>
      <c r="B15" s="57">
        <v>0.420833333333334</v>
      </c>
      <c r="C15" s="78" t="s">
        <v>139</v>
      </c>
      <c r="D15" s="71" t="s">
        <v>10</v>
      </c>
      <c r="E15" s="79" t="s">
        <v>140</v>
      </c>
      <c r="F15" s="9"/>
      <c r="G15" s="80" t="s">
        <v>141</v>
      </c>
    </row>
    <row r="16" spans="1:7" ht="22.5">
      <c r="A16" s="56">
        <v>8</v>
      </c>
      <c r="B16" s="57">
        <v>0.425</v>
      </c>
      <c r="C16" s="78" t="s">
        <v>142</v>
      </c>
      <c r="D16" s="76" t="s">
        <v>10</v>
      </c>
      <c r="E16" s="77" t="s">
        <v>143</v>
      </c>
      <c r="F16" s="9"/>
      <c r="G16" s="80" t="s">
        <v>141</v>
      </c>
    </row>
    <row r="17" spans="1:7" ht="21">
      <c r="A17" s="56">
        <v>9</v>
      </c>
      <c r="B17" s="57">
        <v>0.429166666666667</v>
      </c>
      <c r="C17" s="83" t="s">
        <v>134</v>
      </c>
      <c r="D17" s="76" t="s">
        <v>9</v>
      </c>
      <c r="E17" s="70" t="s">
        <v>135</v>
      </c>
      <c r="F17" s="9"/>
      <c r="G17" s="73" t="s">
        <v>31</v>
      </c>
    </row>
    <row r="18" spans="1:7" ht="21">
      <c r="A18" s="56">
        <v>10</v>
      </c>
      <c r="B18" s="57">
        <v>0.433333333333334</v>
      </c>
      <c r="C18" s="83" t="s">
        <v>181</v>
      </c>
      <c r="D18" s="76" t="s">
        <v>9</v>
      </c>
      <c r="E18" s="70" t="s">
        <v>182</v>
      </c>
      <c r="F18" s="9"/>
      <c r="G18" s="73" t="s">
        <v>141</v>
      </c>
    </row>
    <row r="19" spans="1:7" ht="15" customHeight="1">
      <c r="A19" s="145" t="s">
        <v>160</v>
      </c>
      <c r="B19" s="146"/>
      <c r="C19" s="146"/>
      <c r="D19" s="146"/>
      <c r="E19" s="146"/>
      <c r="F19" s="146"/>
      <c r="G19" s="147"/>
    </row>
    <row r="20" spans="1:7" ht="13.5" customHeight="1">
      <c r="A20" s="138" t="s">
        <v>127</v>
      </c>
      <c r="B20" s="139"/>
      <c r="C20" s="139"/>
      <c r="D20" s="139"/>
      <c r="E20" s="139"/>
      <c r="F20" s="139"/>
      <c r="G20" s="140"/>
    </row>
    <row r="21" spans="1:7" ht="23.25" customHeight="1">
      <c r="A21" s="56">
        <v>1</v>
      </c>
      <c r="B21" s="57">
        <v>0.4444444444444444</v>
      </c>
      <c r="C21" s="84" t="s">
        <v>60</v>
      </c>
      <c r="D21" s="71">
        <v>2</v>
      </c>
      <c r="E21" s="79" t="s">
        <v>148</v>
      </c>
      <c r="F21" s="65"/>
      <c r="G21" s="73" t="s">
        <v>67</v>
      </c>
    </row>
    <row r="22" spans="1:7" ht="27.75" customHeight="1">
      <c r="A22" s="56">
        <v>2</v>
      </c>
      <c r="B22" s="57">
        <v>0.4486111111111111</v>
      </c>
      <c r="C22" s="58" t="s">
        <v>149</v>
      </c>
      <c r="D22" s="67"/>
      <c r="E22" s="77" t="s">
        <v>150</v>
      </c>
      <c r="F22" s="65"/>
      <c r="G22" s="80" t="s">
        <v>141</v>
      </c>
    </row>
    <row r="23" spans="1:7" ht="27" customHeight="1">
      <c r="A23" s="56">
        <v>3</v>
      </c>
      <c r="B23" s="57">
        <v>0.452777777777778</v>
      </c>
      <c r="C23" s="88" t="s">
        <v>158</v>
      </c>
      <c r="D23" s="89" t="s">
        <v>10</v>
      </c>
      <c r="E23" s="90" t="s">
        <v>154</v>
      </c>
      <c r="F23" s="91" t="s">
        <v>6</v>
      </c>
      <c r="G23" s="80" t="s">
        <v>155</v>
      </c>
    </row>
    <row r="24" spans="1:7" ht="21.75" customHeight="1">
      <c r="A24" s="56">
        <v>4</v>
      </c>
      <c r="B24" s="57">
        <v>0.456944444444445</v>
      </c>
      <c r="C24" s="58" t="s">
        <v>151</v>
      </c>
      <c r="D24" s="67"/>
      <c r="E24" s="67" t="s">
        <v>152</v>
      </c>
      <c r="F24" s="65"/>
      <c r="G24" s="80" t="s">
        <v>141</v>
      </c>
    </row>
    <row r="25" spans="1:7" ht="27.75" customHeight="1">
      <c r="A25" s="56">
        <v>5</v>
      </c>
      <c r="B25" s="57">
        <v>0.461111111111111</v>
      </c>
      <c r="C25" s="70" t="s">
        <v>159</v>
      </c>
      <c r="D25" s="76" t="s">
        <v>10</v>
      </c>
      <c r="E25" s="77" t="s">
        <v>157</v>
      </c>
      <c r="F25" s="91" t="s">
        <v>6</v>
      </c>
      <c r="G25" s="80" t="s">
        <v>155</v>
      </c>
    </row>
    <row r="26" spans="1:7" ht="27.75" customHeight="1">
      <c r="A26" s="56">
        <v>6</v>
      </c>
      <c r="B26" s="57">
        <v>0.465277777777778</v>
      </c>
      <c r="C26" s="70" t="s">
        <v>59</v>
      </c>
      <c r="D26" s="71" t="s">
        <v>147</v>
      </c>
      <c r="E26" s="79" t="s">
        <v>148</v>
      </c>
      <c r="F26" s="65"/>
      <c r="G26" s="73" t="s">
        <v>67</v>
      </c>
    </row>
    <row r="27" spans="1:7" ht="27" customHeight="1">
      <c r="A27" s="56">
        <v>7</v>
      </c>
      <c r="B27" s="57">
        <v>0.469444444444445</v>
      </c>
      <c r="C27" s="70" t="s">
        <v>183</v>
      </c>
      <c r="D27" s="71" t="s">
        <v>147</v>
      </c>
      <c r="E27" s="79" t="s">
        <v>184</v>
      </c>
      <c r="F27" s="65"/>
      <c r="G27" s="73" t="s">
        <v>141</v>
      </c>
    </row>
    <row r="28" spans="1:7" ht="27" customHeight="1">
      <c r="A28" s="100"/>
      <c r="B28" s="101"/>
      <c r="C28" s="102"/>
      <c r="D28" s="103"/>
      <c r="E28" s="104"/>
      <c r="F28" s="105"/>
      <c r="G28" s="106"/>
    </row>
    <row r="29" spans="1:7" ht="15">
      <c r="A29" s="148" t="s">
        <v>74</v>
      </c>
      <c r="B29" s="148"/>
      <c r="C29" s="148"/>
      <c r="D29" s="148"/>
      <c r="E29" s="148"/>
      <c r="F29" s="148"/>
      <c r="G29" s="92">
        <v>0.4791666666666667</v>
      </c>
    </row>
    <row r="30" spans="1:7" ht="43.5">
      <c r="A30" s="53" t="s">
        <v>86</v>
      </c>
      <c r="B30" s="54" t="s">
        <v>87</v>
      </c>
      <c r="C30" s="54" t="s">
        <v>121</v>
      </c>
      <c r="D30" s="53" t="s">
        <v>1</v>
      </c>
      <c r="E30" s="54" t="s">
        <v>122</v>
      </c>
      <c r="F30" s="54" t="s">
        <v>2</v>
      </c>
      <c r="G30" s="54" t="s">
        <v>124</v>
      </c>
    </row>
    <row r="31" spans="1:7" ht="25.5">
      <c r="A31" s="56">
        <v>1</v>
      </c>
      <c r="B31" s="57">
        <v>0.4791666666666667</v>
      </c>
      <c r="C31" s="94" t="s">
        <v>167</v>
      </c>
      <c r="D31" s="96"/>
      <c r="E31" s="94" t="s">
        <v>166</v>
      </c>
      <c r="F31" s="97"/>
      <c r="G31" s="80" t="s">
        <v>138</v>
      </c>
    </row>
    <row r="32" spans="1:7" ht="22.5">
      <c r="A32" s="56">
        <v>2</v>
      </c>
      <c r="B32" s="57">
        <v>0.48333333333333334</v>
      </c>
      <c r="C32" s="81" t="s">
        <v>156</v>
      </c>
      <c r="D32" s="71" t="s">
        <v>9</v>
      </c>
      <c r="E32" s="79" t="s">
        <v>157</v>
      </c>
      <c r="F32" s="87" t="s">
        <v>6</v>
      </c>
      <c r="G32" s="80" t="s">
        <v>155</v>
      </c>
    </row>
    <row r="33" spans="1:7" ht="22.5">
      <c r="A33" s="56">
        <v>3</v>
      </c>
      <c r="B33" s="57">
        <v>0.4875</v>
      </c>
      <c r="C33" s="70" t="s">
        <v>132</v>
      </c>
      <c r="D33" s="71" t="s">
        <v>9</v>
      </c>
      <c r="E33" s="79" t="s">
        <v>133</v>
      </c>
      <c r="F33" s="62"/>
      <c r="G33" s="73" t="s">
        <v>31</v>
      </c>
    </row>
    <row r="34" spans="1:7" ht="22.5">
      <c r="A34" s="56">
        <v>4</v>
      </c>
      <c r="B34" s="57">
        <v>0.491666666666667</v>
      </c>
      <c r="C34" s="67" t="s">
        <v>162</v>
      </c>
      <c r="D34" s="67"/>
      <c r="E34" s="77" t="s">
        <v>137</v>
      </c>
      <c r="F34" s="9"/>
      <c r="G34" s="73" t="s">
        <v>31</v>
      </c>
    </row>
    <row r="35" spans="1:7" ht="23.25">
      <c r="A35" s="56">
        <v>5</v>
      </c>
      <c r="B35" s="57">
        <v>0.495833333333333</v>
      </c>
      <c r="C35" s="93" t="s">
        <v>153</v>
      </c>
      <c r="D35" s="95" t="s">
        <v>9</v>
      </c>
      <c r="E35" s="86" t="s">
        <v>154</v>
      </c>
      <c r="F35" s="27" t="s">
        <v>6</v>
      </c>
      <c r="G35" s="80" t="s">
        <v>155</v>
      </c>
    </row>
    <row r="36" spans="1:7" ht="21" customHeight="1">
      <c r="A36" s="56">
        <v>6</v>
      </c>
      <c r="B36" s="57">
        <v>0.5</v>
      </c>
      <c r="C36" s="67" t="s">
        <v>161</v>
      </c>
      <c r="D36" s="67"/>
      <c r="E36" s="67" t="s">
        <v>163</v>
      </c>
      <c r="F36" s="9"/>
      <c r="G36" s="73" t="s">
        <v>31</v>
      </c>
    </row>
    <row r="37" spans="1:7" ht="26.25" customHeight="1">
      <c r="A37" s="56">
        <v>7</v>
      </c>
      <c r="B37" s="57">
        <v>0.504166666666667</v>
      </c>
      <c r="C37" s="67" t="s">
        <v>165</v>
      </c>
      <c r="D37" s="67"/>
      <c r="E37" s="77" t="s">
        <v>166</v>
      </c>
      <c r="F37" s="9"/>
      <c r="G37" s="80" t="s">
        <v>138</v>
      </c>
    </row>
    <row r="38" spans="1:7" ht="21">
      <c r="A38" s="56">
        <v>8</v>
      </c>
      <c r="B38" s="57">
        <v>0.508333333333333</v>
      </c>
      <c r="C38" s="67" t="s">
        <v>164</v>
      </c>
      <c r="D38" s="67"/>
      <c r="E38" s="77" t="s">
        <v>163</v>
      </c>
      <c r="F38" s="9"/>
      <c r="G38" s="73" t="s">
        <v>31</v>
      </c>
    </row>
    <row r="40" spans="1:7" ht="15">
      <c r="A40" s="148" t="s">
        <v>125</v>
      </c>
      <c r="B40" s="148"/>
      <c r="C40" s="148"/>
      <c r="D40" s="148"/>
      <c r="E40" s="148"/>
      <c r="F40" s="68"/>
      <c r="G40" s="92">
        <v>0.5347222222222222</v>
      </c>
    </row>
    <row r="41" spans="1:7" ht="41.25">
      <c r="A41" s="53" t="s">
        <v>86</v>
      </c>
      <c r="B41" s="54" t="s">
        <v>87</v>
      </c>
      <c r="C41" s="54" t="s">
        <v>121</v>
      </c>
      <c r="D41" s="53" t="s">
        <v>1</v>
      </c>
      <c r="E41" s="54" t="s">
        <v>122</v>
      </c>
      <c r="F41" s="54" t="s">
        <v>2</v>
      </c>
      <c r="G41" s="54" t="s">
        <v>124</v>
      </c>
    </row>
    <row r="42" spans="1:7" ht="14.25">
      <c r="A42" s="145" t="s">
        <v>126</v>
      </c>
      <c r="B42" s="146"/>
      <c r="C42" s="146"/>
      <c r="D42" s="146"/>
      <c r="E42" s="146"/>
      <c r="F42" s="146"/>
      <c r="G42" s="147"/>
    </row>
    <row r="43" spans="1:7" ht="23.25">
      <c r="A43" s="56">
        <v>1</v>
      </c>
      <c r="B43" s="57">
        <v>0.5347222222222222</v>
      </c>
      <c r="C43" s="78" t="s">
        <v>171</v>
      </c>
      <c r="D43" s="71">
        <v>1</v>
      </c>
      <c r="E43" s="75" t="s">
        <v>172</v>
      </c>
      <c r="F43" s="9"/>
      <c r="G43" s="80" t="s">
        <v>173</v>
      </c>
    </row>
    <row r="44" spans="1:7" ht="22.5">
      <c r="A44" s="56">
        <v>2</v>
      </c>
      <c r="B44" s="57">
        <v>0.5395833333333333</v>
      </c>
      <c r="C44" s="78" t="s">
        <v>48</v>
      </c>
      <c r="D44" s="87" t="s">
        <v>174</v>
      </c>
      <c r="E44" s="79" t="s">
        <v>131</v>
      </c>
      <c r="F44" s="9"/>
      <c r="G44" s="73" t="s">
        <v>31</v>
      </c>
    </row>
    <row r="45" spans="1:7" ht="31.5">
      <c r="A45" s="56">
        <v>3</v>
      </c>
      <c r="B45" s="57">
        <v>0.544444444444444</v>
      </c>
      <c r="C45" s="93" t="s">
        <v>168</v>
      </c>
      <c r="D45" s="85">
        <v>2</v>
      </c>
      <c r="E45" s="79" t="s">
        <v>169</v>
      </c>
      <c r="F45" s="9"/>
      <c r="G45" s="80" t="s">
        <v>170</v>
      </c>
    </row>
    <row r="46" spans="1:7" ht="22.5">
      <c r="A46" s="56">
        <v>4</v>
      </c>
      <c r="B46" s="57">
        <v>0.549305555555555</v>
      </c>
      <c r="C46" s="81" t="s">
        <v>38</v>
      </c>
      <c r="D46" s="87" t="s">
        <v>12</v>
      </c>
      <c r="E46" s="79" t="s">
        <v>39</v>
      </c>
      <c r="F46" s="9"/>
      <c r="G46" s="73" t="s">
        <v>31</v>
      </c>
    </row>
    <row r="47" spans="1:7" ht="14.25">
      <c r="A47" s="145" t="s">
        <v>73</v>
      </c>
      <c r="B47" s="146"/>
      <c r="C47" s="146"/>
      <c r="D47" s="146"/>
      <c r="E47" s="146"/>
      <c r="F47" s="146"/>
      <c r="G47" s="147"/>
    </row>
    <row r="48" spans="1:7" ht="22.5">
      <c r="A48" s="56">
        <v>1</v>
      </c>
      <c r="B48" s="57">
        <v>0.5541666666666667</v>
      </c>
      <c r="C48" s="78" t="s">
        <v>175</v>
      </c>
      <c r="D48" s="71" t="s">
        <v>9</v>
      </c>
      <c r="E48" s="79" t="s">
        <v>176</v>
      </c>
      <c r="F48" s="10"/>
      <c r="G48" s="80" t="s">
        <v>177</v>
      </c>
    </row>
    <row r="49" spans="1:7" ht="22.5">
      <c r="A49" s="56">
        <v>2</v>
      </c>
      <c r="B49" s="57">
        <v>0.5590277777777778</v>
      </c>
      <c r="C49" s="99" t="s">
        <v>178</v>
      </c>
      <c r="D49" s="71">
        <v>2</v>
      </c>
      <c r="E49" s="90" t="s">
        <v>179</v>
      </c>
      <c r="F49" s="98"/>
      <c r="G49" s="73" t="s">
        <v>31</v>
      </c>
    </row>
    <row r="50" ht="14.25">
      <c r="G50" s="69"/>
    </row>
    <row r="51" spans="1:7" ht="15">
      <c r="A51" s="148" t="s">
        <v>109</v>
      </c>
      <c r="B51" s="148"/>
      <c r="C51" s="148"/>
      <c r="D51" s="148"/>
      <c r="E51" s="148"/>
      <c r="F51" s="148"/>
      <c r="G51" s="92">
        <v>0.5694444444444444</v>
      </c>
    </row>
    <row r="52" spans="1:7" ht="41.25">
      <c r="A52" s="53" t="s">
        <v>86</v>
      </c>
      <c r="B52" s="54" t="s">
        <v>87</v>
      </c>
      <c r="C52" s="54" t="s">
        <v>121</v>
      </c>
      <c r="D52" s="53" t="s">
        <v>1</v>
      </c>
      <c r="E52" s="54" t="s">
        <v>122</v>
      </c>
      <c r="F52" s="54" t="s">
        <v>2</v>
      </c>
      <c r="G52" s="54" t="s">
        <v>124</v>
      </c>
    </row>
    <row r="53" spans="1:7" ht="26.25" customHeight="1">
      <c r="A53" s="56">
        <v>1</v>
      </c>
      <c r="B53" s="57">
        <v>0.5694444444444444</v>
      </c>
      <c r="C53" s="78" t="s">
        <v>139</v>
      </c>
      <c r="D53" s="71" t="s">
        <v>10</v>
      </c>
      <c r="E53" s="77" t="s">
        <v>150</v>
      </c>
      <c r="F53" s="9"/>
      <c r="G53" s="80" t="s">
        <v>141</v>
      </c>
    </row>
    <row r="54" spans="1:7" ht="22.5">
      <c r="A54" s="56">
        <v>2</v>
      </c>
      <c r="B54" s="57">
        <v>0.5736111111111112</v>
      </c>
      <c r="C54" s="93" t="s">
        <v>136</v>
      </c>
      <c r="D54" s="71" t="s">
        <v>10</v>
      </c>
      <c r="E54" s="79" t="s">
        <v>180</v>
      </c>
      <c r="F54" s="9"/>
      <c r="G54" s="80" t="s">
        <v>138</v>
      </c>
    </row>
  </sheetData>
  <sheetProtection/>
  <mergeCells count="12">
    <mergeCell ref="A51:F51"/>
    <mergeCell ref="A1:G1"/>
    <mergeCell ref="A2:G2"/>
    <mergeCell ref="A3:G3"/>
    <mergeCell ref="A4:G4"/>
    <mergeCell ref="A8:G8"/>
    <mergeCell ref="A20:G20"/>
    <mergeCell ref="A19:G19"/>
    <mergeCell ref="A47:G47"/>
    <mergeCell ref="A42:G42"/>
    <mergeCell ref="A29:F29"/>
    <mergeCell ref="A40:E40"/>
  </mergeCells>
  <conditionalFormatting sqref="E11">
    <cfRule type="expression" priority="1" dxfId="0" stopIfTrue="1">
      <formula>'[1]DtКПД'!#REF!&gt;1</formula>
    </cfRule>
    <cfRule type="cellIs" priority="2" dxfId="1" operator="greaterThan" stopIfTrue="1">
      <formula>'[1]DtКПД'!#REF!&gt;1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="75" zoomScaleSheetLayoutView="75" zoomScalePageLayoutView="0" workbookViewId="0" topLeftCell="A1">
      <selection activeCell="A4" sqref="A4:R4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7.140625" style="0" customWidth="1"/>
    <col min="4" max="4" width="29.28125" style="0" customWidth="1"/>
    <col min="5" max="5" width="15.28125" style="0" hidden="1" customWidth="1"/>
    <col min="6" max="6" width="15.8515625" style="0" customWidth="1"/>
    <col min="7" max="7" width="10.140625" style="0" customWidth="1"/>
  </cols>
  <sheetData>
    <row r="1" spans="1:18" ht="40.5" customHeight="1">
      <c r="A1" s="153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ht="15.75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</row>
    <row r="3" spans="1:18" ht="19.5">
      <c r="A3" s="155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19.5">
      <c r="A4" s="155" t="s">
        <v>74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6" spans="1:18" ht="15">
      <c r="A6" s="162" t="s">
        <v>56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</row>
    <row r="7" spans="1:18" ht="14.25">
      <c r="A7" s="6" t="s">
        <v>0</v>
      </c>
      <c r="B7" s="2"/>
      <c r="C7" s="2"/>
      <c r="D7" s="2"/>
      <c r="E7" s="3"/>
      <c r="F7" s="1"/>
      <c r="G7" s="12"/>
      <c r="H7" s="13"/>
      <c r="I7" s="4"/>
      <c r="J7" s="12"/>
      <c r="K7" s="14"/>
      <c r="L7" s="4"/>
      <c r="M7" s="12"/>
      <c r="N7" s="14"/>
      <c r="O7" s="4"/>
      <c r="P7" s="4"/>
      <c r="Q7" s="163" t="s">
        <v>57</v>
      </c>
      <c r="R7" s="163"/>
    </row>
    <row r="8" spans="1:18" ht="15" customHeight="1">
      <c r="A8" s="152" t="s">
        <v>15</v>
      </c>
      <c r="B8" s="150" t="s">
        <v>16</v>
      </c>
      <c r="C8" s="152" t="s">
        <v>1</v>
      </c>
      <c r="D8" s="150" t="s">
        <v>17</v>
      </c>
      <c r="E8" s="150" t="s">
        <v>2</v>
      </c>
      <c r="F8" s="150" t="s">
        <v>3</v>
      </c>
      <c r="G8" s="151" t="s">
        <v>54</v>
      </c>
      <c r="H8" s="151"/>
      <c r="I8" s="151"/>
      <c r="J8" s="151" t="s">
        <v>18</v>
      </c>
      <c r="K8" s="151"/>
      <c r="L8" s="151"/>
      <c r="M8" s="151" t="s">
        <v>55</v>
      </c>
      <c r="N8" s="151"/>
      <c r="O8" s="151"/>
      <c r="P8" s="149" t="s">
        <v>19</v>
      </c>
      <c r="Q8" s="152" t="s">
        <v>20</v>
      </c>
      <c r="R8" s="164" t="s">
        <v>21</v>
      </c>
    </row>
    <row r="9" spans="1:18" ht="45" customHeight="1">
      <c r="A9" s="152"/>
      <c r="B9" s="150"/>
      <c r="C9" s="152"/>
      <c r="D9" s="150"/>
      <c r="E9" s="150"/>
      <c r="F9" s="150"/>
      <c r="G9" s="15" t="s">
        <v>23</v>
      </c>
      <c r="H9" s="16" t="s">
        <v>24</v>
      </c>
      <c r="I9" s="17" t="s">
        <v>15</v>
      </c>
      <c r="J9" s="15" t="s">
        <v>23</v>
      </c>
      <c r="K9" s="16" t="s">
        <v>24</v>
      </c>
      <c r="L9" s="17" t="s">
        <v>15</v>
      </c>
      <c r="M9" s="15" t="s">
        <v>23</v>
      </c>
      <c r="N9" s="16" t="s">
        <v>24</v>
      </c>
      <c r="O9" s="17" t="s">
        <v>15</v>
      </c>
      <c r="P9" s="149"/>
      <c r="Q9" s="152"/>
      <c r="R9" s="164"/>
    </row>
    <row r="10" spans="1:18" ht="26.25" customHeight="1">
      <c r="A10" s="34">
        <v>1</v>
      </c>
      <c r="B10" s="78" t="s">
        <v>75</v>
      </c>
      <c r="C10" s="11" t="s">
        <v>10</v>
      </c>
      <c r="D10" s="28" t="s">
        <v>35</v>
      </c>
      <c r="E10" s="10" t="s">
        <v>6</v>
      </c>
      <c r="F10" s="8" t="s">
        <v>67</v>
      </c>
      <c r="G10" s="21">
        <v>108.5</v>
      </c>
      <c r="H10" s="39">
        <f aca="true" t="shared" si="0" ref="H10:H20">G10/1.8</f>
        <v>60.27777777777778</v>
      </c>
      <c r="I10" s="23">
        <v>2</v>
      </c>
      <c r="J10" s="21">
        <v>120</v>
      </c>
      <c r="K10" s="39">
        <f aca="true" t="shared" si="1" ref="K10:K20">J10/1.8</f>
        <v>66.66666666666667</v>
      </c>
      <c r="L10" s="23">
        <v>1</v>
      </c>
      <c r="M10" s="21">
        <v>116</v>
      </c>
      <c r="N10" s="39">
        <f aca="true" t="shared" si="2" ref="N10:N20">M10/1.8</f>
        <v>64.44444444444444</v>
      </c>
      <c r="O10" s="23">
        <v>1</v>
      </c>
      <c r="P10" s="24"/>
      <c r="Q10" s="40">
        <f aca="true" t="shared" si="3" ref="Q10:Q20">G10+J10+M10</f>
        <v>344.5</v>
      </c>
      <c r="R10" s="22">
        <f aca="true" t="shared" si="4" ref="R10:R20">Q10/5.4</f>
        <v>63.79629629629629</v>
      </c>
    </row>
    <row r="11" spans="1:18" ht="27.75" customHeight="1">
      <c r="A11" s="34">
        <v>2</v>
      </c>
      <c r="B11" s="78" t="s">
        <v>132</v>
      </c>
      <c r="C11" s="11" t="s">
        <v>9</v>
      </c>
      <c r="D11" s="29" t="s">
        <v>133</v>
      </c>
      <c r="E11" s="10"/>
      <c r="F11" s="111" t="s">
        <v>31</v>
      </c>
      <c r="G11" s="21">
        <v>112.5</v>
      </c>
      <c r="H11" s="39">
        <f t="shared" si="0"/>
        <v>62.5</v>
      </c>
      <c r="I11" s="23">
        <v>1</v>
      </c>
      <c r="J11" s="21">
        <v>109</v>
      </c>
      <c r="K11" s="39">
        <f t="shared" si="1"/>
        <v>60.55555555555556</v>
      </c>
      <c r="L11" s="23">
        <v>5</v>
      </c>
      <c r="M11" s="21">
        <v>113</v>
      </c>
      <c r="N11" s="39">
        <f t="shared" si="2"/>
        <v>62.77777777777778</v>
      </c>
      <c r="O11" s="23">
        <v>3</v>
      </c>
      <c r="P11" s="24"/>
      <c r="Q11" s="40">
        <f t="shared" si="3"/>
        <v>334.5</v>
      </c>
      <c r="R11" s="22">
        <f t="shared" si="4"/>
        <v>61.94444444444444</v>
      </c>
    </row>
    <row r="12" spans="1:18" ht="29.25" customHeight="1">
      <c r="A12" s="34">
        <v>3</v>
      </c>
      <c r="B12" s="78" t="s">
        <v>76</v>
      </c>
      <c r="C12" s="11" t="s">
        <v>9</v>
      </c>
      <c r="D12" s="25" t="s">
        <v>32</v>
      </c>
      <c r="E12" s="10" t="s">
        <v>6</v>
      </c>
      <c r="F12" s="8" t="s">
        <v>67</v>
      </c>
      <c r="G12" s="21">
        <v>106.5</v>
      </c>
      <c r="H12" s="39">
        <f t="shared" si="0"/>
        <v>59.166666666666664</v>
      </c>
      <c r="I12" s="23">
        <v>3</v>
      </c>
      <c r="J12" s="21">
        <v>117.5</v>
      </c>
      <c r="K12" s="39">
        <f t="shared" si="1"/>
        <v>65.27777777777777</v>
      </c>
      <c r="L12" s="23">
        <v>2</v>
      </c>
      <c r="M12" s="21">
        <v>110.5</v>
      </c>
      <c r="N12" s="39">
        <f t="shared" si="2"/>
        <v>61.388888888888886</v>
      </c>
      <c r="O12" s="23">
        <v>5</v>
      </c>
      <c r="P12" s="24"/>
      <c r="Q12" s="40">
        <f t="shared" si="3"/>
        <v>334.5</v>
      </c>
      <c r="R12" s="22">
        <f t="shared" si="4"/>
        <v>61.94444444444444</v>
      </c>
    </row>
    <row r="13" spans="1:18" ht="27" customHeight="1">
      <c r="A13" s="34">
        <v>4</v>
      </c>
      <c r="B13" s="81" t="s">
        <v>156</v>
      </c>
      <c r="C13" s="11" t="s">
        <v>9</v>
      </c>
      <c r="D13" s="124" t="s">
        <v>157</v>
      </c>
      <c r="E13" s="10"/>
      <c r="F13" s="80" t="s">
        <v>155</v>
      </c>
      <c r="G13" s="21">
        <v>106</v>
      </c>
      <c r="H13" s="39">
        <f t="shared" si="0"/>
        <v>58.888888888888886</v>
      </c>
      <c r="I13" s="23">
        <v>5</v>
      </c>
      <c r="J13" s="21">
        <v>112</v>
      </c>
      <c r="K13" s="39">
        <f t="shared" si="1"/>
        <v>62.22222222222222</v>
      </c>
      <c r="L13" s="23">
        <v>4</v>
      </c>
      <c r="M13" s="21">
        <v>113.5</v>
      </c>
      <c r="N13" s="39">
        <f t="shared" si="2"/>
        <v>63.05555555555556</v>
      </c>
      <c r="O13" s="23">
        <v>2</v>
      </c>
      <c r="P13" s="24"/>
      <c r="Q13" s="40">
        <f t="shared" si="3"/>
        <v>331.5</v>
      </c>
      <c r="R13" s="22">
        <f t="shared" si="4"/>
        <v>61.388888888888886</v>
      </c>
    </row>
    <row r="14" spans="1:18" ht="27" customHeight="1">
      <c r="A14" s="34">
        <v>4</v>
      </c>
      <c r="B14" s="81" t="s">
        <v>153</v>
      </c>
      <c r="C14" s="11" t="s">
        <v>9</v>
      </c>
      <c r="D14" s="125" t="s">
        <v>154</v>
      </c>
      <c r="E14" s="10"/>
      <c r="F14" s="80" t="s">
        <v>155</v>
      </c>
      <c r="G14" s="21">
        <v>106.5</v>
      </c>
      <c r="H14" s="39">
        <f t="shared" si="0"/>
        <v>59.166666666666664</v>
      </c>
      <c r="I14" s="23">
        <v>3</v>
      </c>
      <c r="J14" s="21">
        <v>113.5</v>
      </c>
      <c r="K14" s="39">
        <f t="shared" si="1"/>
        <v>63.05555555555556</v>
      </c>
      <c r="L14" s="23">
        <v>3</v>
      </c>
      <c r="M14" s="21">
        <v>111.5</v>
      </c>
      <c r="N14" s="39">
        <f t="shared" si="2"/>
        <v>61.94444444444444</v>
      </c>
      <c r="O14" s="23">
        <v>4</v>
      </c>
      <c r="P14" s="24"/>
      <c r="Q14" s="40">
        <f t="shared" si="3"/>
        <v>331.5</v>
      </c>
      <c r="R14" s="22">
        <f t="shared" si="4"/>
        <v>61.388888888888886</v>
      </c>
    </row>
    <row r="15" spans="1:18" ht="27.75" customHeight="1">
      <c r="A15" s="34">
        <v>6</v>
      </c>
      <c r="B15" s="70" t="s">
        <v>77</v>
      </c>
      <c r="C15" s="11" t="s">
        <v>9</v>
      </c>
      <c r="D15" s="38" t="s">
        <v>32</v>
      </c>
      <c r="E15" s="10" t="s">
        <v>6</v>
      </c>
      <c r="F15" s="109" t="s">
        <v>67</v>
      </c>
      <c r="G15" s="21">
        <v>105</v>
      </c>
      <c r="H15" s="39">
        <f t="shared" si="0"/>
        <v>58.33333333333333</v>
      </c>
      <c r="I15" s="23">
        <v>6</v>
      </c>
      <c r="J15" s="21">
        <v>109</v>
      </c>
      <c r="K15" s="39">
        <f t="shared" si="1"/>
        <v>60.55555555555556</v>
      </c>
      <c r="L15" s="23">
        <v>5</v>
      </c>
      <c r="M15" s="21">
        <v>110</v>
      </c>
      <c r="N15" s="39">
        <f t="shared" si="2"/>
        <v>61.11111111111111</v>
      </c>
      <c r="O15" s="23">
        <v>6</v>
      </c>
      <c r="P15" s="24">
        <v>1</v>
      </c>
      <c r="Q15" s="40">
        <f t="shared" si="3"/>
        <v>324</v>
      </c>
      <c r="R15" s="22">
        <f t="shared" si="4"/>
        <v>59.99999999999999</v>
      </c>
    </row>
    <row r="16" spans="1:18" ht="23.25" customHeight="1">
      <c r="A16" s="34">
        <v>7</v>
      </c>
      <c r="B16" s="78" t="s">
        <v>78</v>
      </c>
      <c r="C16" s="11" t="s">
        <v>9</v>
      </c>
      <c r="D16" s="25" t="s">
        <v>30</v>
      </c>
      <c r="E16" s="10" t="s">
        <v>6</v>
      </c>
      <c r="F16" s="109" t="s">
        <v>67</v>
      </c>
      <c r="G16" s="21">
        <v>105</v>
      </c>
      <c r="H16" s="39">
        <f t="shared" si="0"/>
        <v>58.33333333333333</v>
      </c>
      <c r="I16" s="23">
        <v>6</v>
      </c>
      <c r="J16" s="21">
        <v>109</v>
      </c>
      <c r="K16" s="39">
        <f t="shared" si="1"/>
        <v>60.55555555555556</v>
      </c>
      <c r="L16" s="23">
        <v>5</v>
      </c>
      <c r="M16" s="21">
        <v>109.5</v>
      </c>
      <c r="N16" s="39">
        <f t="shared" si="2"/>
        <v>60.83333333333333</v>
      </c>
      <c r="O16" s="23">
        <v>8</v>
      </c>
      <c r="P16" s="24">
        <v>1</v>
      </c>
      <c r="Q16" s="40">
        <f t="shared" si="3"/>
        <v>323.5</v>
      </c>
      <c r="R16" s="22">
        <f t="shared" si="4"/>
        <v>59.907407407407405</v>
      </c>
    </row>
    <row r="17" spans="1:18" ht="27.75" customHeight="1">
      <c r="A17" s="34">
        <v>8</v>
      </c>
      <c r="B17" s="122" t="s">
        <v>162</v>
      </c>
      <c r="C17" s="11" t="s">
        <v>9</v>
      </c>
      <c r="D17" s="124" t="s">
        <v>137</v>
      </c>
      <c r="E17" s="10"/>
      <c r="F17" s="73" t="s">
        <v>31</v>
      </c>
      <c r="G17" s="21">
        <v>104.5</v>
      </c>
      <c r="H17" s="39">
        <f t="shared" si="0"/>
        <v>58.05555555555556</v>
      </c>
      <c r="I17" s="23">
        <v>8</v>
      </c>
      <c r="J17" s="21">
        <v>108</v>
      </c>
      <c r="K17" s="39">
        <f t="shared" si="1"/>
        <v>60</v>
      </c>
      <c r="L17" s="23">
        <v>8</v>
      </c>
      <c r="M17" s="21">
        <v>110</v>
      </c>
      <c r="N17" s="39">
        <f t="shared" si="2"/>
        <v>61.11111111111111</v>
      </c>
      <c r="O17" s="23">
        <v>6</v>
      </c>
      <c r="P17" s="24"/>
      <c r="Q17" s="40">
        <f t="shared" si="3"/>
        <v>322.5</v>
      </c>
      <c r="R17" s="22">
        <f t="shared" si="4"/>
        <v>59.72222222222222</v>
      </c>
    </row>
    <row r="18" spans="1:18" ht="24" customHeight="1">
      <c r="A18" s="34">
        <v>9</v>
      </c>
      <c r="B18" s="122" t="s">
        <v>161</v>
      </c>
      <c r="C18" s="11" t="s">
        <v>9</v>
      </c>
      <c r="D18" s="113" t="s">
        <v>190</v>
      </c>
      <c r="E18" s="10"/>
      <c r="F18" s="73" t="s">
        <v>31</v>
      </c>
      <c r="G18" s="21">
        <v>100.5</v>
      </c>
      <c r="H18" s="39">
        <f t="shared" si="0"/>
        <v>55.83333333333333</v>
      </c>
      <c r="I18" s="23">
        <v>9</v>
      </c>
      <c r="J18" s="21">
        <v>97.5</v>
      </c>
      <c r="K18" s="39">
        <f t="shared" si="1"/>
        <v>54.166666666666664</v>
      </c>
      <c r="L18" s="23">
        <v>11</v>
      </c>
      <c r="M18" s="21">
        <v>105.5</v>
      </c>
      <c r="N18" s="39">
        <f t="shared" si="2"/>
        <v>58.61111111111111</v>
      </c>
      <c r="O18" s="23">
        <v>10</v>
      </c>
      <c r="P18" s="24"/>
      <c r="Q18" s="40">
        <f t="shared" si="3"/>
        <v>303.5</v>
      </c>
      <c r="R18" s="22">
        <f t="shared" si="4"/>
        <v>56.2037037037037</v>
      </c>
    </row>
    <row r="19" spans="1:18" ht="27.75" customHeight="1">
      <c r="A19" s="34">
        <v>10</v>
      </c>
      <c r="B19" s="78" t="s">
        <v>167</v>
      </c>
      <c r="C19" s="11" t="s">
        <v>9</v>
      </c>
      <c r="D19" s="25" t="s">
        <v>191</v>
      </c>
      <c r="E19" s="10"/>
      <c r="F19" s="26" t="s">
        <v>138</v>
      </c>
      <c r="G19" s="21">
        <v>91.5</v>
      </c>
      <c r="H19" s="39">
        <f t="shared" si="0"/>
        <v>50.83333333333333</v>
      </c>
      <c r="I19" s="23">
        <v>10</v>
      </c>
      <c r="J19" s="21">
        <v>99</v>
      </c>
      <c r="K19" s="39">
        <f t="shared" si="1"/>
        <v>55</v>
      </c>
      <c r="L19" s="23">
        <v>10</v>
      </c>
      <c r="M19" s="21">
        <v>108.5</v>
      </c>
      <c r="N19" s="39">
        <f t="shared" si="2"/>
        <v>60.27777777777778</v>
      </c>
      <c r="O19" s="23">
        <v>9</v>
      </c>
      <c r="P19" s="24"/>
      <c r="Q19" s="40">
        <f t="shared" si="3"/>
        <v>299</v>
      </c>
      <c r="R19" s="22">
        <f t="shared" si="4"/>
        <v>55.37037037037037</v>
      </c>
    </row>
    <row r="20" spans="1:18" ht="29.25" customHeight="1">
      <c r="A20" s="34">
        <v>11</v>
      </c>
      <c r="B20" s="78" t="s">
        <v>80</v>
      </c>
      <c r="C20" s="11" t="s">
        <v>9</v>
      </c>
      <c r="D20" s="25" t="s">
        <v>69</v>
      </c>
      <c r="E20" s="10" t="s">
        <v>58</v>
      </c>
      <c r="F20" s="8" t="s">
        <v>67</v>
      </c>
      <c r="G20" s="21">
        <v>96.5</v>
      </c>
      <c r="H20" s="39">
        <f t="shared" si="0"/>
        <v>53.61111111111111</v>
      </c>
      <c r="I20" s="23">
        <v>11</v>
      </c>
      <c r="J20" s="21">
        <v>100</v>
      </c>
      <c r="K20" s="39">
        <f t="shared" si="1"/>
        <v>55.55555555555556</v>
      </c>
      <c r="L20" s="23">
        <v>9</v>
      </c>
      <c r="M20" s="21">
        <v>101</v>
      </c>
      <c r="N20" s="39">
        <f t="shared" si="2"/>
        <v>56.11111111111111</v>
      </c>
      <c r="O20" s="23">
        <v>11</v>
      </c>
      <c r="P20" s="24">
        <v>1</v>
      </c>
      <c r="Q20" s="40">
        <f t="shared" si="3"/>
        <v>297.5</v>
      </c>
      <c r="R20" s="22">
        <f t="shared" si="4"/>
        <v>55.09259259259259</v>
      </c>
    </row>
    <row r="21" spans="1:18" ht="16.5" customHeight="1">
      <c r="A21" s="156" t="s">
        <v>73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8"/>
    </row>
    <row r="22" spans="1:18" ht="25.5" customHeight="1">
      <c r="A22" s="34">
        <v>1</v>
      </c>
      <c r="B22" s="78" t="s">
        <v>79</v>
      </c>
      <c r="C22" s="82" t="s">
        <v>9</v>
      </c>
      <c r="D22" s="25" t="s">
        <v>33</v>
      </c>
      <c r="E22" s="10" t="s">
        <v>6</v>
      </c>
      <c r="F22" s="8" t="s">
        <v>67</v>
      </c>
      <c r="G22" s="21">
        <v>99.5</v>
      </c>
      <c r="H22" s="39">
        <f>G22/1.8</f>
        <v>55.27777777777778</v>
      </c>
      <c r="I22" s="23">
        <v>2</v>
      </c>
      <c r="J22" s="21">
        <v>108.5</v>
      </c>
      <c r="K22" s="39">
        <f>J22/1.8</f>
        <v>60.27777777777778</v>
      </c>
      <c r="L22" s="23">
        <v>1</v>
      </c>
      <c r="M22" s="21">
        <v>105.5</v>
      </c>
      <c r="N22" s="39">
        <f>M22/1.8</f>
        <v>58.61111111111111</v>
      </c>
      <c r="O22" s="23">
        <v>2</v>
      </c>
      <c r="P22" s="24">
        <v>1</v>
      </c>
      <c r="Q22" s="40">
        <f>G22+J22+M22</f>
        <v>313.5</v>
      </c>
      <c r="R22" s="22">
        <f>Q22/5.4</f>
        <v>58.05555555555555</v>
      </c>
    </row>
    <row r="23" spans="1:18" ht="23.25" customHeight="1">
      <c r="A23" s="34">
        <v>2</v>
      </c>
      <c r="B23" s="126" t="s">
        <v>165</v>
      </c>
      <c r="C23" s="123" t="s">
        <v>9</v>
      </c>
      <c r="D23" s="25" t="s">
        <v>191</v>
      </c>
      <c r="E23" s="11"/>
      <c r="F23" s="26" t="s">
        <v>138</v>
      </c>
      <c r="G23" s="21">
        <v>101</v>
      </c>
      <c r="H23" s="39">
        <f>G23/1.8</f>
        <v>56.11111111111111</v>
      </c>
      <c r="I23" s="23">
        <v>1</v>
      </c>
      <c r="J23" s="21">
        <v>102</v>
      </c>
      <c r="K23" s="39">
        <f>J23/1.8</f>
        <v>56.666666666666664</v>
      </c>
      <c r="L23" s="23">
        <v>2</v>
      </c>
      <c r="M23" s="21">
        <v>106.5</v>
      </c>
      <c r="N23" s="39">
        <f>M23/1.8</f>
        <v>59.166666666666664</v>
      </c>
      <c r="O23" s="23">
        <v>1</v>
      </c>
      <c r="P23" s="24"/>
      <c r="Q23" s="40">
        <f>G23+J23+M23</f>
        <v>309.5</v>
      </c>
      <c r="R23" s="22">
        <f>Q23/5.4</f>
        <v>57.31481481481481</v>
      </c>
    </row>
    <row r="24" spans="1:18" ht="25.5" customHeight="1">
      <c r="A24" s="34"/>
      <c r="B24" s="122" t="s">
        <v>164</v>
      </c>
      <c r="C24" s="82" t="s">
        <v>9</v>
      </c>
      <c r="D24" s="113" t="s">
        <v>190</v>
      </c>
      <c r="E24" s="11"/>
      <c r="F24" s="26" t="s">
        <v>138</v>
      </c>
      <c r="G24" s="159" t="s">
        <v>185</v>
      </c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1"/>
    </row>
    <row r="26" spans="2:6" ht="14.25">
      <c r="B26" t="s">
        <v>27</v>
      </c>
      <c r="F26" t="s">
        <v>51</v>
      </c>
    </row>
    <row r="28" spans="2:6" ht="14.25">
      <c r="B28" t="s">
        <v>28</v>
      </c>
      <c r="F28" t="s">
        <v>52</v>
      </c>
    </row>
    <row r="33" ht="14.25">
      <c r="D33" t="s">
        <v>50</v>
      </c>
    </row>
  </sheetData>
  <sheetProtection/>
  <mergeCells count="20">
    <mergeCell ref="A21:R21"/>
    <mergeCell ref="G24:R24"/>
    <mergeCell ref="A6:R6"/>
    <mergeCell ref="A8:A9"/>
    <mergeCell ref="B8:B9"/>
    <mergeCell ref="J8:L8"/>
    <mergeCell ref="M8:O8"/>
    <mergeCell ref="Q7:R7"/>
    <mergeCell ref="Q8:Q9"/>
    <mergeCell ref="R8:R9"/>
    <mergeCell ref="A1:R1"/>
    <mergeCell ref="A2:R2"/>
    <mergeCell ref="A3:R3"/>
    <mergeCell ref="A4:R4"/>
    <mergeCell ref="P8:P9"/>
    <mergeCell ref="F8:F9"/>
    <mergeCell ref="G8:I8"/>
    <mergeCell ref="C8:C9"/>
    <mergeCell ref="D8:D9"/>
    <mergeCell ref="E8:E9"/>
  </mergeCells>
  <printOptions/>
  <pageMargins left="0.79" right="0.31" top="0.24" bottom="0.38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75" zoomScaleNormal="80" zoomScaleSheetLayoutView="75" zoomScalePageLayoutView="0" workbookViewId="0" topLeftCell="A1">
      <selection activeCell="F15" sqref="F15"/>
    </sheetView>
  </sheetViews>
  <sheetFormatPr defaultColWidth="9.140625" defaultRowHeight="15"/>
  <cols>
    <col min="1" max="1" width="5.57421875" style="0" customWidth="1"/>
    <col min="2" max="2" width="23.7109375" style="0" customWidth="1"/>
    <col min="3" max="3" width="6.140625" style="0" customWidth="1"/>
    <col min="4" max="4" width="26.00390625" style="0" customWidth="1"/>
    <col min="5" max="5" width="12.8515625" style="0" hidden="1" customWidth="1"/>
    <col min="6" max="6" width="16.7109375" style="0" customWidth="1"/>
    <col min="7" max="7" width="11.00390625" style="0" customWidth="1"/>
  </cols>
  <sheetData>
    <row r="1" spans="1:19" ht="39.75" customHeight="1">
      <c r="A1" s="153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8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9.5">
      <c r="A3" s="155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9.5">
      <c r="A4" s="155" t="s">
        <v>81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6" spans="1:19" s="115" customFormat="1" ht="12.75">
      <c r="A6" s="165" t="s">
        <v>56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ht="14.25">
      <c r="A7" s="6" t="s">
        <v>0</v>
      </c>
      <c r="B7" s="2"/>
      <c r="C7" s="2"/>
      <c r="D7" s="2"/>
      <c r="E7" s="3"/>
      <c r="F7" s="1"/>
      <c r="G7" s="12"/>
      <c r="H7" s="13"/>
      <c r="I7" s="4"/>
      <c r="J7" s="12"/>
      <c r="K7" s="14"/>
      <c r="L7" s="4"/>
      <c r="M7" s="12"/>
      <c r="N7" s="14"/>
      <c r="O7" s="4"/>
      <c r="P7" s="4"/>
      <c r="Q7" s="4"/>
      <c r="R7" s="14"/>
      <c r="S7" s="5" t="s">
        <v>57</v>
      </c>
    </row>
    <row r="9" spans="1:19" ht="33.75" customHeight="1">
      <c r="A9" s="152" t="s">
        <v>15</v>
      </c>
      <c r="B9" s="150" t="s">
        <v>16</v>
      </c>
      <c r="C9" s="152" t="s">
        <v>1</v>
      </c>
      <c r="D9" s="150" t="s">
        <v>17</v>
      </c>
      <c r="E9" s="150" t="s">
        <v>2</v>
      </c>
      <c r="F9" s="150" t="s">
        <v>3</v>
      </c>
      <c r="G9" s="151" t="s">
        <v>54</v>
      </c>
      <c r="H9" s="151"/>
      <c r="I9" s="151"/>
      <c r="J9" s="151" t="s">
        <v>18</v>
      </c>
      <c r="K9" s="151"/>
      <c r="L9" s="151"/>
      <c r="M9" s="151" t="s">
        <v>55</v>
      </c>
      <c r="N9" s="151"/>
      <c r="O9" s="151"/>
      <c r="P9" s="149" t="s">
        <v>19</v>
      </c>
      <c r="Q9" s="152" t="s">
        <v>20</v>
      </c>
      <c r="R9" s="164" t="s">
        <v>21</v>
      </c>
      <c r="S9" s="150" t="s">
        <v>22</v>
      </c>
    </row>
    <row r="10" spans="1:19" ht="37.5" customHeight="1">
      <c r="A10" s="152"/>
      <c r="B10" s="150"/>
      <c r="C10" s="152"/>
      <c r="D10" s="150"/>
      <c r="E10" s="150"/>
      <c r="F10" s="150"/>
      <c r="G10" s="15" t="s">
        <v>23</v>
      </c>
      <c r="H10" s="16" t="s">
        <v>24</v>
      </c>
      <c r="I10" s="17" t="s">
        <v>15</v>
      </c>
      <c r="J10" s="15" t="s">
        <v>23</v>
      </c>
      <c r="K10" s="16" t="s">
        <v>24</v>
      </c>
      <c r="L10" s="17" t="s">
        <v>15</v>
      </c>
      <c r="M10" s="15" t="s">
        <v>23</v>
      </c>
      <c r="N10" s="16" t="s">
        <v>24</v>
      </c>
      <c r="O10" s="17" t="s">
        <v>15</v>
      </c>
      <c r="P10" s="149"/>
      <c r="Q10" s="152"/>
      <c r="R10" s="164"/>
      <c r="S10" s="150"/>
    </row>
    <row r="11" spans="1:19" ht="44.25" customHeight="1">
      <c r="A11" s="34">
        <v>1</v>
      </c>
      <c r="B11" s="127" t="s">
        <v>61</v>
      </c>
      <c r="C11" s="9" t="s">
        <v>10</v>
      </c>
      <c r="D11" s="28" t="s">
        <v>34</v>
      </c>
      <c r="E11" s="10" t="s">
        <v>6</v>
      </c>
      <c r="F11" s="8" t="s">
        <v>67</v>
      </c>
      <c r="G11" s="128">
        <v>158.5</v>
      </c>
      <c r="H11" s="129">
        <f>G11/2.6</f>
        <v>60.96153846153846</v>
      </c>
      <c r="I11" s="76">
        <v>2</v>
      </c>
      <c r="J11" s="128">
        <v>171</v>
      </c>
      <c r="K11" s="129">
        <f>J11/2.6</f>
        <v>65.76923076923077</v>
      </c>
      <c r="L11" s="76">
        <v>1</v>
      </c>
      <c r="M11" s="128">
        <v>165</v>
      </c>
      <c r="N11" s="129">
        <f>M11/2.6</f>
        <v>63.46153846153846</v>
      </c>
      <c r="O11" s="76">
        <v>2</v>
      </c>
      <c r="P11" s="130"/>
      <c r="Q11" s="131">
        <f>G11+J11+M11</f>
        <v>494.5</v>
      </c>
      <c r="R11" s="132">
        <f>Q11/7.8</f>
        <v>63.3974358974359</v>
      </c>
      <c r="S11" s="133" t="s">
        <v>10</v>
      </c>
    </row>
    <row r="12" spans="1:19" ht="33.75" customHeight="1">
      <c r="A12" s="34">
        <v>2</v>
      </c>
      <c r="B12" s="93" t="s">
        <v>136</v>
      </c>
      <c r="C12" s="9"/>
      <c r="D12" s="29" t="s">
        <v>180</v>
      </c>
      <c r="E12" s="10"/>
      <c r="F12" s="26" t="s">
        <v>138</v>
      </c>
      <c r="G12" s="128">
        <v>157</v>
      </c>
      <c r="H12" s="129">
        <f>G12/2.6</f>
        <v>60.38461538461538</v>
      </c>
      <c r="I12" s="76">
        <v>4</v>
      </c>
      <c r="J12" s="128">
        <v>165.5</v>
      </c>
      <c r="K12" s="129">
        <f>J12/2.6</f>
        <v>63.65384615384615</v>
      </c>
      <c r="L12" s="76">
        <v>2</v>
      </c>
      <c r="M12" s="128">
        <v>165</v>
      </c>
      <c r="N12" s="129">
        <f>M12/2.6</f>
        <v>63.46153846153846</v>
      </c>
      <c r="O12" s="76">
        <v>2</v>
      </c>
      <c r="P12" s="130"/>
      <c r="Q12" s="131">
        <f>G12+J12+M12</f>
        <v>487.5</v>
      </c>
      <c r="R12" s="132">
        <f>Q12/7.8</f>
        <v>62.5</v>
      </c>
      <c r="S12" s="133" t="s">
        <v>4</v>
      </c>
    </row>
    <row r="13" spans="1:19" ht="36" customHeight="1">
      <c r="A13" s="34">
        <v>3</v>
      </c>
      <c r="B13" s="78" t="s">
        <v>65</v>
      </c>
      <c r="C13" s="11" t="s">
        <v>10</v>
      </c>
      <c r="D13" s="25" t="s">
        <v>36</v>
      </c>
      <c r="E13" s="10" t="s">
        <v>6</v>
      </c>
      <c r="F13" s="8" t="s">
        <v>67</v>
      </c>
      <c r="G13" s="128">
        <v>158</v>
      </c>
      <c r="H13" s="129">
        <f>G13/2.6</f>
        <v>60.76923076923077</v>
      </c>
      <c r="I13" s="76">
        <v>3</v>
      </c>
      <c r="J13" s="128">
        <v>160</v>
      </c>
      <c r="K13" s="129">
        <f>J13/2.6</f>
        <v>61.53846153846153</v>
      </c>
      <c r="L13" s="76">
        <v>3</v>
      </c>
      <c r="M13" s="128">
        <v>166.5</v>
      </c>
      <c r="N13" s="129">
        <f>M13/2.6</f>
        <v>64.03846153846153</v>
      </c>
      <c r="O13" s="76">
        <v>1</v>
      </c>
      <c r="P13" s="130"/>
      <c r="Q13" s="131">
        <f>G13+J13+M13</f>
        <v>484.5</v>
      </c>
      <c r="R13" s="132">
        <f>Q13/7.8</f>
        <v>62.11538461538462</v>
      </c>
      <c r="S13" s="133" t="s">
        <v>4</v>
      </c>
    </row>
    <row r="14" spans="1:19" ht="27.75" customHeight="1">
      <c r="A14" s="34">
        <v>4</v>
      </c>
      <c r="B14" s="78" t="s">
        <v>139</v>
      </c>
      <c r="C14" s="26"/>
      <c r="D14" s="29" t="s">
        <v>150</v>
      </c>
      <c r="E14" s="26"/>
      <c r="F14" s="80" t="s">
        <v>141</v>
      </c>
      <c r="G14" s="128">
        <v>153.5</v>
      </c>
      <c r="H14" s="129">
        <f>G14/2.6</f>
        <v>59.03846153846153</v>
      </c>
      <c r="I14" s="76">
        <v>5</v>
      </c>
      <c r="J14" s="128">
        <v>159.5</v>
      </c>
      <c r="K14" s="129">
        <f>J14/2.6</f>
        <v>61.34615384615385</v>
      </c>
      <c r="L14" s="76">
        <v>4</v>
      </c>
      <c r="M14" s="128">
        <v>160.5</v>
      </c>
      <c r="N14" s="129">
        <f>M14/2.6</f>
        <v>61.730769230769226</v>
      </c>
      <c r="O14" s="76">
        <v>4</v>
      </c>
      <c r="P14" s="130"/>
      <c r="Q14" s="131">
        <f>G14+J14+M14</f>
        <v>473.5</v>
      </c>
      <c r="R14" s="132">
        <f>Q14/7.8</f>
        <v>60.705128205128204</v>
      </c>
      <c r="S14" s="133" t="s">
        <v>7</v>
      </c>
    </row>
    <row r="15" spans="1:19" ht="44.25" customHeight="1">
      <c r="A15" s="34">
        <v>5</v>
      </c>
      <c r="B15" s="78" t="s">
        <v>49</v>
      </c>
      <c r="C15" s="11" t="s">
        <v>4</v>
      </c>
      <c r="D15" s="108" t="s">
        <v>33</v>
      </c>
      <c r="E15" s="10" t="s">
        <v>6</v>
      </c>
      <c r="F15" s="109" t="s">
        <v>67</v>
      </c>
      <c r="G15" s="128">
        <v>163</v>
      </c>
      <c r="H15" s="129">
        <f>G15/2.6</f>
        <v>62.69230769230769</v>
      </c>
      <c r="I15" s="76">
        <v>1</v>
      </c>
      <c r="J15" s="128">
        <v>149</v>
      </c>
      <c r="K15" s="129">
        <f>J15/2.6</f>
        <v>57.30769230769231</v>
      </c>
      <c r="L15" s="76">
        <v>5</v>
      </c>
      <c r="M15" s="128">
        <v>158.5</v>
      </c>
      <c r="N15" s="129">
        <f>M15/2.6</f>
        <v>60.96153846153846</v>
      </c>
      <c r="O15" s="76">
        <v>5</v>
      </c>
      <c r="P15" s="130"/>
      <c r="Q15" s="131">
        <f>G15+J15+M15</f>
        <v>470.5</v>
      </c>
      <c r="R15" s="132">
        <f>Q15/7.8</f>
        <v>60.320512820512825</v>
      </c>
      <c r="S15" s="133" t="s">
        <v>7</v>
      </c>
    </row>
    <row r="17" spans="2:6" ht="14.25">
      <c r="B17" t="s">
        <v>27</v>
      </c>
      <c r="D17" t="s">
        <v>50</v>
      </c>
      <c r="F17" t="s">
        <v>51</v>
      </c>
    </row>
    <row r="19" spans="2:6" ht="14.25">
      <c r="B19" t="s">
        <v>28</v>
      </c>
      <c r="F19" t="s">
        <v>52</v>
      </c>
    </row>
    <row r="22" ht="14.25">
      <c r="F22" t="s">
        <v>50</v>
      </c>
    </row>
  </sheetData>
  <sheetProtection/>
  <mergeCells count="18">
    <mergeCell ref="A6:S6"/>
    <mergeCell ref="A9:A10"/>
    <mergeCell ref="R9:R10"/>
    <mergeCell ref="S9:S10"/>
    <mergeCell ref="B9:B10"/>
    <mergeCell ref="C9:C10"/>
    <mergeCell ref="P9:P10"/>
    <mergeCell ref="Q9:Q10"/>
    <mergeCell ref="D9:D10"/>
    <mergeCell ref="E9:E10"/>
    <mergeCell ref="A1:S1"/>
    <mergeCell ref="A2:S2"/>
    <mergeCell ref="A3:S3"/>
    <mergeCell ref="A4:S4"/>
    <mergeCell ref="F9:F10"/>
    <mergeCell ref="G9:I9"/>
    <mergeCell ref="J9:L9"/>
    <mergeCell ref="M9:O9"/>
  </mergeCells>
  <printOptions/>
  <pageMargins left="0.34" right="0.12" top="0.7480314960629921" bottom="0.7480314960629921" header="0.39" footer="0.31496062992125984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view="pageBreakPreview" zoomScale="75" zoomScaleNormal="82" zoomScaleSheetLayoutView="75" zoomScalePageLayoutView="0" workbookViewId="0" topLeftCell="A1">
      <selection activeCell="F18" sqref="F18:F20"/>
    </sheetView>
  </sheetViews>
  <sheetFormatPr defaultColWidth="9.140625" defaultRowHeight="15"/>
  <cols>
    <col min="1" max="1" width="5.28125" style="0" customWidth="1"/>
    <col min="2" max="2" width="21.7109375" style="0" customWidth="1"/>
    <col min="3" max="3" width="7.421875" style="0" customWidth="1"/>
    <col min="4" max="4" width="29.140625" style="0" customWidth="1"/>
    <col min="5" max="5" width="15.421875" style="0" hidden="1" customWidth="1"/>
    <col min="6" max="6" width="15.00390625" style="0" customWidth="1"/>
    <col min="7" max="7" width="11.00390625" style="0" customWidth="1"/>
  </cols>
  <sheetData>
    <row r="1" spans="1:19" ht="57" customHeight="1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1:19" ht="18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9.5">
      <c r="A3" s="155" t="s">
        <v>25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19.5">
      <c r="A4" s="169" t="s">
        <v>29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</row>
    <row r="6" spans="1:19" ht="15">
      <c r="A6" s="162" t="s">
        <v>186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14.25">
      <c r="A7" s="6" t="s">
        <v>0</v>
      </c>
      <c r="B7" s="33"/>
      <c r="C7" s="2"/>
      <c r="D7" s="2"/>
      <c r="E7" s="3"/>
      <c r="F7" s="1"/>
      <c r="G7" s="12"/>
      <c r="H7" s="13"/>
      <c r="I7" s="4"/>
      <c r="J7" s="12"/>
      <c r="K7" s="14"/>
      <c r="L7" s="4"/>
      <c r="M7" s="12"/>
      <c r="N7" s="14"/>
      <c r="O7" s="4"/>
      <c r="P7" s="4"/>
      <c r="Q7" s="4"/>
      <c r="R7" s="14"/>
      <c r="S7" s="5" t="s">
        <v>57</v>
      </c>
    </row>
    <row r="8" ht="9" customHeight="1"/>
    <row r="9" spans="1:19" ht="31.5" customHeight="1">
      <c r="A9" s="152" t="s">
        <v>15</v>
      </c>
      <c r="B9" s="150" t="s">
        <v>16</v>
      </c>
      <c r="C9" s="152" t="s">
        <v>1</v>
      </c>
      <c r="D9" s="150" t="s">
        <v>17</v>
      </c>
      <c r="E9" s="150" t="s">
        <v>2</v>
      </c>
      <c r="F9" s="150" t="s">
        <v>3</v>
      </c>
      <c r="G9" s="151" t="s">
        <v>43</v>
      </c>
      <c r="H9" s="151"/>
      <c r="I9" s="151"/>
      <c r="J9" s="151" t="s">
        <v>54</v>
      </c>
      <c r="K9" s="151"/>
      <c r="L9" s="151"/>
      <c r="M9" s="151" t="s">
        <v>55</v>
      </c>
      <c r="N9" s="151"/>
      <c r="O9" s="151"/>
      <c r="P9" s="149" t="s">
        <v>19</v>
      </c>
      <c r="Q9" s="152" t="s">
        <v>20</v>
      </c>
      <c r="R9" s="164" t="s">
        <v>21</v>
      </c>
      <c r="S9" s="150" t="s">
        <v>22</v>
      </c>
    </row>
    <row r="10" spans="1:19" ht="45" customHeight="1">
      <c r="A10" s="152"/>
      <c r="B10" s="150"/>
      <c r="C10" s="152"/>
      <c r="D10" s="150"/>
      <c r="E10" s="150"/>
      <c r="F10" s="150"/>
      <c r="G10" s="15" t="s">
        <v>23</v>
      </c>
      <c r="H10" s="16" t="s">
        <v>24</v>
      </c>
      <c r="I10" s="17" t="s">
        <v>15</v>
      </c>
      <c r="J10" s="15" t="s">
        <v>23</v>
      </c>
      <c r="K10" s="16" t="s">
        <v>24</v>
      </c>
      <c r="L10" s="17" t="s">
        <v>15</v>
      </c>
      <c r="M10" s="15" t="s">
        <v>23</v>
      </c>
      <c r="N10" s="16" t="s">
        <v>24</v>
      </c>
      <c r="O10" s="17" t="s">
        <v>15</v>
      </c>
      <c r="P10" s="149"/>
      <c r="Q10" s="152"/>
      <c r="R10" s="164"/>
      <c r="S10" s="150"/>
    </row>
    <row r="11" spans="1:19" ht="36.75" customHeight="1">
      <c r="A11" s="34">
        <v>1</v>
      </c>
      <c r="B11" s="78" t="s">
        <v>48</v>
      </c>
      <c r="C11" s="112">
        <v>2</v>
      </c>
      <c r="D11" s="79" t="s">
        <v>131</v>
      </c>
      <c r="E11" s="27"/>
      <c r="F11" s="26" t="s">
        <v>31</v>
      </c>
      <c r="G11" s="21">
        <v>208</v>
      </c>
      <c r="H11" s="22">
        <f aca="true" t="shared" si="0" ref="H11:H16">G11/3.4</f>
        <v>61.1764705882353</v>
      </c>
      <c r="I11" s="23">
        <v>1</v>
      </c>
      <c r="J11" s="21">
        <v>207</v>
      </c>
      <c r="K11" s="22">
        <f aca="true" t="shared" si="1" ref="K11:K16">J11/3.4</f>
        <v>60.88235294117647</v>
      </c>
      <c r="L11" s="23">
        <v>2</v>
      </c>
      <c r="M11" s="21">
        <v>207.5</v>
      </c>
      <c r="N11" s="22">
        <f aca="true" t="shared" si="2" ref="N11:N16">M11/3.4</f>
        <v>61.029411764705884</v>
      </c>
      <c r="O11" s="23">
        <v>1</v>
      </c>
      <c r="P11" s="20"/>
      <c r="Q11" s="21">
        <f aca="true" t="shared" si="3" ref="Q11:Q16">G11+J11+M11</f>
        <v>622.5</v>
      </c>
      <c r="R11" s="22">
        <f aca="true" t="shared" si="4" ref="R11:R16">Q11/10.2</f>
        <v>61.029411764705884</v>
      </c>
      <c r="S11" s="18">
        <v>3</v>
      </c>
    </row>
    <row r="12" spans="1:19" ht="36.75" customHeight="1">
      <c r="A12" s="34">
        <v>2</v>
      </c>
      <c r="B12" s="78" t="s">
        <v>171</v>
      </c>
      <c r="C12" s="82">
        <v>1</v>
      </c>
      <c r="D12" s="75" t="s">
        <v>172</v>
      </c>
      <c r="E12" s="10"/>
      <c r="F12" s="80" t="s">
        <v>173</v>
      </c>
      <c r="G12" s="21">
        <v>206</v>
      </c>
      <c r="H12" s="22">
        <f t="shared" si="0"/>
        <v>60.58823529411765</v>
      </c>
      <c r="I12" s="23">
        <v>2</v>
      </c>
      <c r="J12" s="21">
        <v>208</v>
      </c>
      <c r="K12" s="22">
        <f t="shared" si="1"/>
        <v>61.1764705882353</v>
      </c>
      <c r="L12" s="23">
        <v>1</v>
      </c>
      <c r="M12" s="21">
        <v>205.5</v>
      </c>
      <c r="N12" s="22">
        <f t="shared" si="2"/>
        <v>60.44117647058824</v>
      </c>
      <c r="O12" s="23">
        <v>2</v>
      </c>
      <c r="P12" s="20"/>
      <c r="Q12" s="21">
        <f t="shared" si="3"/>
        <v>619.5</v>
      </c>
      <c r="R12" s="22">
        <f t="shared" si="4"/>
        <v>60.735294117647065</v>
      </c>
      <c r="S12" s="18">
        <v>3</v>
      </c>
    </row>
    <row r="13" spans="1:19" ht="36.75" customHeight="1">
      <c r="A13" s="34">
        <v>3</v>
      </c>
      <c r="B13" s="93" t="s">
        <v>168</v>
      </c>
      <c r="C13" s="82">
        <v>2</v>
      </c>
      <c r="D13" s="79" t="s">
        <v>169</v>
      </c>
      <c r="E13" s="27"/>
      <c r="F13" s="80" t="s">
        <v>170</v>
      </c>
      <c r="G13" s="21">
        <v>206</v>
      </c>
      <c r="H13" s="22">
        <f t="shared" si="0"/>
        <v>60.58823529411765</v>
      </c>
      <c r="I13" s="23">
        <v>2</v>
      </c>
      <c r="J13" s="21">
        <v>205</v>
      </c>
      <c r="K13" s="22">
        <f t="shared" si="1"/>
        <v>60.294117647058826</v>
      </c>
      <c r="L13" s="23">
        <v>3</v>
      </c>
      <c r="M13" s="21">
        <v>198.5</v>
      </c>
      <c r="N13" s="22">
        <f t="shared" si="2"/>
        <v>58.38235294117647</v>
      </c>
      <c r="O13" s="23">
        <v>3</v>
      </c>
      <c r="P13" s="20"/>
      <c r="Q13" s="21">
        <f t="shared" si="3"/>
        <v>609.5</v>
      </c>
      <c r="R13" s="22">
        <f t="shared" si="4"/>
        <v>59.754901960784316</v>
      </c>
      <c r="S13" s="18" t="s">
        <v>9</v>
      </c>
    </row>
    <row r="14" spans="1:19" ht="36.75" customHeight="1">
      <c r="A14" s="34">
        <v>4</v>
      </c>
      <c r="B14" s="99" t="s">
        <v>178</v>
      </c>
      <c r="C14" s="82">
        <v>2</v>
      </c>
      <c r="D14" s="90" t="s">
        <v>179</v>
      </c>
      <c r="E14" s="27"/>
      <c r="F14" s="26" t="s">
        <v>31</v>
      </c>
      <c r="G14" s="21">
        <v>199</v>
      </c>
      <c r="H14" s="22">
        <f t="shared" si="0"/>
        <v>58.529411764705884</v>
      </c>
      <c r="I14" s="23">
        <v>4</v>
      </c>
      <c r="J14" s="21">
        <v>197.5</v>
      </c>
      <c r="K14" s="22">
        <f t="shared" si="1"/>
        <v>58.08823529411765</v>
      </c>
      <c r="L14" s="23">
        <v>4</v>
      </c>
      <c r="M14" s="21">
        <v>194.5</v>
      </c>
      <c r="N14" s="22">
        <f t="shared" si="2"/>
        <v>57.20588235294118</v>
      </c>
      <c r="O14" s="23">
        <v>4</v>
      </c>
      <c r="P14" s="20"/>
      <c r="Q14" s="21">
        <f t="shared" si="3"/>
        <v>591</v>
      </c>
      <c r="R14" s="22">
        <f t="shared" si="4"/>
        <v>57.94117647058824</v>
      </c>
      <c r="S14" s="18" t="s">
        <v>9</v>
      </c>
    </row>
    <row r="15" spans="1:19" ht="33.75" customHeight="1" hidden="1">
      <c r="A15" s="34"/>
      <c r="B15" s="25" t="s">
        <v>187</v>
      </c>
      <c r="C15" s="11"/>
      <c r="D15" s="29"/>
      <c r="E15" s="27"/>
      <c r="F15" s="26" t="s">
        <v>31</v>
      </c>
      <c r="G15" s="21"/>
      <c r="H15" s="22">
        <f t="shared" si="0"/>
        <v>0</v>
      </c>
      <c r="I15" s="19"/>
      <c r="J15" s="21"/>
      <c r="K15" s="22">
        <f t="shared" si="1"/>
        <v>0</v>
      </c>
      <c r="L15" s="19"/>
      <c r="M15" s="21"/>
      <c r="N15" s="22">
        <f t="shared" si="2"/>
        <v>0</v>
      </c>
      <c r="O15" s="19"/>
      <c r="P15" s="20"/>
      <c r="Q15" s="21">
        <f t="shared" si="3"/>
        <v>0</v>
      </c>
      <c r="R15" s="22">
        <f t="shared" si="4"/>
        <v>0</v>
      </c>
      <c r="S15" s="18"/>
    </row>
    <row r="16" spans="1:19" ht="29.25" customHeight="1" hidden="1">
      <c r="A16" s="34"/>
      <c r="B16" s="25"/>
      <c r="C16" s="11"/>
      <c r="D16" s="35"/>
      <c r="E16" s="36"/>
      <c r="F16" s="8" t="s">
        <v>40</v>
      </c>
      <c r="G16" s="21"/>
      <c r="H16" s="22">
        <f t="shared" si="0"/>
        <v>0</v>
      </c>
      <c r="I16" s="19"/>
      <c r="J16" s="21"/>
      <c r="K16" s="22">
        <f t="shared" si="1"/>
        <v>0</v>
      </c>
      <c r="L16" s="19"/>
      <c r="M16" s="21"/>
      <c r="N16" s="22">
        <f t="shared" si="2"/>
        <v>0</v>
      </c>
      <c r="O16" s="19"/>
      <c r="P16" s="20"/>
      <c r="Q16" s="21">
        <f t="shared" si="3"/>
        <v>0</v>
      </c>
      <c r="R16" s="22">
        <f t="shared" si="4"/>
        <v>0</v>
      </c>
      <c r="S16" s="18"/>
    </row>
    <row r="18" spans="2:6" ht="14.25">
      <c r="B18" t="s">
        <v>27</v>
      </c>
      <c r="F18" t="s">
        <v>51</v>
      </c>
    </row>
    <row r="20" spans="2:6" ht="14.25">
      <c r="B20" t="s">
        <v>28</v>
      </c>
      <c r="F20" t="s">
        <v>52</v>
      </c>
    </row>
    <row r="25" ht="14.25">
      <c r="F25" t="s">
        <v>50</v>
      </c>
    </row>
  </sheetData>
  <sheetProtection/>
  <mergeCells count="18">
    <mergeCell ref="J9:L9"/>
    <mergeCell ref="M9:O9"/>
    <mergeCell ref="B9:B10"/>
    <mergeCell ref="C9:C10"/>
    <mergeCell ref="D9:D10"/>
    <mergeCell ref="E9:E10"/>
    <mergeCell ref="F9:F10"/>
    <mergeCell ref="G9:I9"/>
    <mergeCell ref="A6:S6"/>
    <mergeCell ref="A9:A10"/>
    <mergeCell ref="A1:S1"/>
    <mergeCell ref="A2:S2"/>
    <mergeCell ref="A3:S3"/>
    <mergeCell ref="A4:S4"/>
    <mergeCell ref="P9:P10"/>
    <mergeCell ref="Q9:Q10"/>
    <mergeCell ref="R9:R10"/>
    <mergeCell ref="S9:S10"/>
  </mergeCells>
  <printOptions/>
  <pageMargins left="0.41" right="0.2" top="0.47" bottom="0.7480314960629921" header="0.31496062992125984" footer="0.31496062992125984"/>
  <pageSetup fitToHeight="1" fitToWidth="1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Normal="75" zoomScaleSheetLayoutView="100" zoomScalePageLayoutView="0" workbookViewId="0" topLeftCell="C13">
      <selection activeCell="D24" sqref="D24"/>
    </sheetView>
  </sheetViews>
  <sheetFormatPr defaultColWidth="9.140625" defaultRowHeight="15"/>
  <cols>
    <col min="1" max="1" width="6.7109375" style="0" customWidth="1"/>
    <col min="2" max="2" width="19.421875" style="0" customWidth="1"/>
    <col min="3" max="3" width="6.7109375" style="0" customWidth="1"/>
    <col min="4" max="4" width="24.140625" style="0" customWidth="1"/>
    <col min="5" max="5" width="12.7109375" style="0" hidden="1" customWidth="1"/>
    <col min="6" max="6" width="18.140625" style="0" customWidth="1"/>
    <col min="7" max="7" width="9.140625" style="0" customWidth="1"/>
    <col min="9" max="9" width="7.8515625" style="0" customWidth="1"/>
  </cols>
  <sheetData>
    <row r="1" spans="1:19" ht="34.5" customHeight="1">
      <c r="A1" s="153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8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8">
      <c r="A3" s="170" t="s">
        <v>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8">
      <c r="A4" s="170" t="s">
        <v>26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4.25">
      <c r="A5" s="165" t="s">
        <v>56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ht="18.75" customHeight="1">
      <c r="A6" s="6" t="s">
        <v>0</v>
      </c>
      <c r="B6" s="2"/>
      <c r="C6" s="2"/>
      <c r="D6" s="2"/>
      <c r="E6" s="3"/>
      <c r="F6" s="1"/>
      <c r="G6" s="12"/>
      <c r="H6" s="13"/>
      <c r="I6" s="4"/>
      <c r="J6" s="12"/>
      <c r="K6" s="14"/>
      <c r="L6" s="4"/>
      <c r="M6" s="12"/>
      <c r="N6" s="14"/>
      <c r="O6" s="4"/>
      <c r="P6" s="4"/>
      <c r="Q6" s="4"/>
      <c r="R6" s="14"/>
      <c r="S6" s="5" t="s">
        <v>57</v>
      </c>
    </row>
    <row r="7" spans="1:19" ht="14.25">
      <c r="A7" s="152" t="s">
        <v>15</v>
      </c>
      <c r="B7" s="150" t="s">
        <v>16</v>
      </c>
      <c r="C7" s="152" t="s">
        <v>1</v>
      </c>
      <c r="D7" s="150" t="s">
        <v>17</v>
      </c>
      <c r="E7" s="150" t="s">
        <v>2</v>
      </c>
      <c r="F7" s="150" t="s">
        <v>3</v>
      </c>
      <c r="G7" s="151" t="s">
        <v>54</v>
      </c>
      <c r="H7" s="151"/>
      <c r="I7" s="151"/>
      <c r="J7" s="151" t="s">
        <v>43</v>
      </c>
      <c r="K7" s="151"/>
      <c r="L7" s="151"/>
      <c r="M7" s="151" t="s">
        <v>55</v>
      </c>
      <c r="N7" s="151"/>
      <c r="O7" s="151"/>
      <c r="P7" s="149" t="s">
        <v>19</v>
      </c>
      <c r="Q7" s="152" t="s">
        <v>20</v>
      </c>
      <c r="R7" s="164" t="s">
        <v>21</v>
      </c>
      <c r="S7" s="150" t="s">
        <v>22</v>
      </c>
    </row>
    <row r="8" spans="1:19" ht="42" customHeight="1">
      <c r="A8" s="152"/>
      <c r="B8" s="150"/>
      <c r="C8" s="152"/>
      <c r="D8" s="150"/>
      <c r="E8" s="150"/>
      <c r="F8" s="150"/>
      <c r="G8" s="15" t="s">
        <v>23</v>
      </c>
      <c r="H8" s="16" t="s">
        <v>24</v>
      </c>
      <c r="I8" s="17" t="s">
        <v>15</v>
      </c>
      <c r="J8" s="15" t="s">
        <v>23</v>
      </c>
      <c r="K8" s="16" t="s">
        <v>24</v>
      </c>
      <c r="L8" s="17" t="s">
        <v>15</v>
      </c>
      <c r="M8" s="15" t="s">
        <v>23</v>
      </c>
      <c r="N8" s="16" t="s">
        <v>24</v>
      </c>
      <c r="O8" s="17" t="s">
        <v>15</v>
      </c>
      <c r="P8" s="149"/>
      <c r="Q8" s="152"/>
      <c r="R8" s="164"/>
      <c r="S8" s="150"/>
    </row>
    <row r="9" spans="1:19" ht="19.5" customHeight="1">
      <c r="A9" s="171" t="s">
        <v>72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3"/>
    </row>
    <row r="10" spans="1:19" ht="33" customHeight="1">
      <c r="A10" s="34">
        <v>1</v>
      </c>
      <c r="B10" s="70" t="s">
        <v>128</v>
      </c>
      <c r="C10" s="11" t="s">
        <v>10</v>
      </c>
      <c r="D10" s="107" t="s">
        <v>129</v>
      </c>
      <c r="E10" s="26"/>
      <c r="F10" s="8" t="s">
        <v>67</v>
      </c>
      <c r="G10" s="21">
        <v>174.5</v>
      </c>
      <c r="H10" s="22">
        <f aca="true" t="shared" si="0" ref="H10:H23">G10/2.6</f>
        <v>67.11538461538461</v>
      </c>
      <c r="I10" s="23">
        <v>1</v>
      </c>
      <c r="J10" s="21">
        <v>179.5</v>
      </c>
      <c r="K10" s="22">
        <f aca="true" t="shared" si="1" ref="K10:K23">J10/2.6</f>
        <v>69.03846153846153</v>
      </c>
      <c r="L10" s="23">
        <v>1</v>
      </c>
      <c r="M10" s="21">
        <v>170.5</v>
      </c>
      <c r="N10" s="22">
        <f aca="true" t="shared" si="2" ref="N10:N23">M10/2.6</f>
        <v>65.57692307692308</v>
      </c>
      <c r="O10" s="23">
        <v>2</v>
      </c>
      <c r="P10" s="20"/>
      <c r="Q10" s="21">
        <f aca="true" t="shared" si="3" ref="Q10:Q24">G10+J10+M10</f>
        <v>524.5</v>
      </c>
      <c r="R10" s="22">
        <f aca="true" t="shared" si="4" ref="R10:R23">Q10/7.8</f>
        <v>67.24358974358975</v>
      </c>
      <c r="S10" s="18" t="s">
        <v>10</v>
      </c>
    </row>
    <row r="11" spans="1:19" ht="31.5" customHeight="1">
      <c r="A11" s="34">
        <v>2</v>
      </c>
      <c r="B11" s="25" t="s">
        <v>45</v>
      </c>
      <c r="C11" s="11" t="s">
        <v>9</v>
      </c>
      <c r="D11" s="25" t="s">
        <v>30</v>
      </c>
      <c r="E11" s="10" t="s">
        <v>6</v>
      </c>
      <c r="F11" s="8" t="s">
        <v>67</v>
      </c>
      <c r="G11" s="21">
        <v>159.5</v>
      </c>
      <c r="H11" s="22">
        <f t="shared" si="0"/>
        <v>61.34615384615385</v>
      </c>
      <c r="I11" s="23">
        <v>5</v>
      </c>
      <c r="J11" s="21">
        <v>167</v>
      </c>
      <c r="K11" s="22">
        <f t="shared" si="1"/>
        <v>64.23076923076923</v>
      </c>
      <c r="L11" s="23">
        <v>2</v>
      </c>
      <c r="M11" s="21">
        <v>173</v>
      </c>
      <c r="N11" s="22">
        <f t="shared" si="2"/>
        <v>66.53846153846153</v>
      </c>
      <c r="O11" s="23">
        <v>1</v>
      </c>
      <c r="P11" s="20"/>
      <c r="Q11" s="21">
        <f t="shared" si="3"/>
        <v>499.5</v>
      </c>
      <c r="R11" s="22">
        <f t="shared" si="4"/>
        <v>64.03846153846153</v>
      </c>
      <c r="S11" s="18" t="s">
        <v>10</v>
      </c>
    </row>
    <row r="12" spans="1:19" ht="27" customHeight="1">
      <c r="A12" s="34">
        <v>3</v>
      </c>
      <c r="B12" s="38" t="s">
        <v>44</v>
      </c>
      <c r="C12" s="11" t="s">
        <v>7</v>
      </c>
      <c r="D12" s="25" t="s">
        <v>42</v>
      </c>
      <c r="E12" s="10" t="s">
        <v>14</v>
      </c>
      <c r="F12" s="8" t="s">
        <v>67</v>
      </c>
      <c r="G12" s="21">
        <v>161</v>
      </c>
      <c r="H12" s="22">
        <f t="shared" si="0"/>
        <v>61.92307692307692</v>
      </c>
      <c r="I12" s="23">
        <v>2</v>
      </c>
      <c r="J12" s="21">
        <v>164.5</v>
      </c>
      <c r="K12" s="22">
        <f t="shared" si="1"/>
        <v>63.26923076923077</v>
      </c>
      <c r="L12" s="23">
        <v>4</v>
      </c>
      <c r="M12" s="21">
        <v>167</v>
      </c>
      <c r="N12" s="22">
        <f t="shared" si="2"/>
        <v>64.23076923076923</v>
      </c>
      <c r="O12" s="23">
        <v>3</v>
      </c>
      <c r="P12" s="24"/>
      <c r="Q12" s="21">
        <f t="shared" si="3"/>
        <v>492.5</v>
      </c>
      <c r="R12" s="22">
        <f t="shared" si="4"/>
        <v>63.14102564102564</v>
      </c>
      <c r="S12" s="18" t="s">
        <v>10</v>
      </c>
    </row>
    <row r="13" spans="1:19" ht="31.5" customHeight="1">
      <c r="A13" s="34">
        <v>4</v>
      </c>
      <c r="B13" s="25" t="s">
        <v>65</v>
      </c>
      <c r="C13" s="11" t="s">
        <v>10</v>
      </c>
      <c r="D13" s="25" t="s">
        <v>36</v>
      </c>
      <c r="E13" s="10" t="s">
        <v>6</v>
      </c>
      <c r="F13" s="8" t="s">
        <v>67</v>
      </c>
      <c r="G13" s="21">
        <v>157.5</v>
      </c>
      <c r="H13" s="22">
        <f t="shared" si="0"/>
        <v>60.57692307692307</v>
      </c>
      <c r="I13" s="23">
        <v>6</v>
      </c>
      <c r="J13" s="21">
        <v>166</v>
      </c>
      <c r="K13" s="22">
        <f t="shared" si="1"/>
        <v>63.84615384615385</v>
      </c>
      <c r="L13" s="23">
        <v>3</v>
      </c>
      <c r="M13" s="21">
        <v>162</v>
      </c>
      <c r="N13" s="22">
        <f t="shared" si="2"/>
        <v>62.30769230769231</v>
      </c>
      <c r="O13" s="23">
        <v>8</v>
      </c>
      <c r="P13" s="20"/>
      <c r="Q13" s="21">
        <f t="shared" si="3"/>
        <v>485.5</v>
      </c>
      <c r="R13" s="22">
        <f t="shared" si="4"/>
        <v>62.243589743589745</v>
      </c>
      <c r="S13" s="18" t="s">
        <v>4</v>
      </c>
    </row>
    <row r="14" spans="1:19" ht="30" customHeight="1">
      <c r="A14" s="34">
        <v>5</v>
      </c>
      <c r="B14" s="83" t="s">
        <v>130</v>
      </c>
      <c r="C14" s="11" t="s">
        <v>7</v>
      </c>
      <c r="D14" s="77" t="s">
        <v>131</v>
      </c>
      <c r="E14" s="10"/>
      <c r="F14" s="73" t="s">
        <v>31</v>
      </c>
      <c r="G14" s="21">
        <v>160.5</v>
      </c>
      <c r="H14" s="22">
        <f t="shared" si="0"/>
        <v>61.730769230769226</v>
      </c>
      <c r="I14" s="23">
        <v>4</v>
      </c>
      <c r="J14" s="21">
        <v>161</v>
      </c>
      <c r="K14" s="22">
        <f t="shared" si="1"/>
        <v>61.92307692307692</v>
      </c>
      <c r="L14" s="23">
        <v>5</v>
      </c>
      <c r="M14" s="21">
        <v>163</v>
      </c>
      <c r="N14" s="22">
        <f t="shared" si="2"/>
        <v>62.69230769230769</v>
      </c>
      <c r="O14" s="23">
        <v>5</v>
      </c>
      <c r="P14" s="20"/>
      <c r="Q14" s="21">
        <f t="shared" si="3"/>
        <v>484.5</v>
      </c>
      <c r="R14" s="22">
        <f t="shared" si="4"/>
        <v>62.11538461538462</v>
      </c>
      <c r="S14" s="18" t="s">
        <v>4</v>
      </c>
    </row>
    <row r="15" spans="1:19" ht="30" customHeight="1">
      <c r="A15" s="34">
        <v>6</v>
      </c>
      <c r="B15" s="93" t="s">
        <v>136</v>
      </c>
      <c r="C15" s="11" t="s">
        <v>10</v>
      </c>
      <c r="D15" s="77" t="s">
        <v>137</v>
      </c>
      <c r="E15" s="10"/>
      <c r="F15" s="80" t="s">
        <v>138</v>
      </c>
      <c r="G15" s="21">
        <v>161</v>
      </c>
      <c r="H15" s="22">
        <f t="shared" si="0"/>
        <v>61.92307692307692</v>
      </c>
      <c r="I15" s="23">
        <v>2</v>
      </c>
      <c r="J15" s="21">
        <v>159</v>
      </c>
      <c r="K15" s="22">
        <f t="shared" si="1"/>
        <v>61.15384615384615</v>
      </c>
      <c r="L15" s="23">
        <v>8</v>
      </c>
      <c r="M15" s="21">
        <v>164</v>
      </c>
      <c r="N15" s="22">
        <f t="shared" si="2"/>
        <v>63.07692307692307</v>
      </c>
      <c r="O15" s="23">
        <v>4</v>
      </c>
      <c r="P15" s="20"/>
      <c r="Q15" s="21">
        <f t="shared" si="3"/>
        <v>484</v>
      </c>
      <c r="R15" s="22">
        <f t="shared" si="4"/>
        <v>62.05128205128205</v>
      </c>
      <c r="S15" s="18" t="s">
        <v>4</v>
      </c>
    </row>
    <row r="16" spans="1:19" ht="33" customHeight="1">
      <c r="A16" s="34">
        <v>7</v>
      </c>
      <c r="B16" s="32" t="s">
        <v>66</v>
      </c>
      <c r="C16" s="7" t="s">
        <v>10</v>
      </c>
      <c r="D16" s="38" t="s">
        <v>37</v>
      </c>
      <c r="E16" s="10" t="s">
        <v>6</v>
      </c>
      <c r="F16" s="8" t="s">
        <v>67</v>
      </c>
      <c r="G16" s="21">
        <v>152</v>
      </c>
      <c r="H16" s="22">
        <f t="shared" si="0"/>
        <v>58.46153846153846</v>
      </c>
      <c r="I16" s="23">
        <v>13</v>
      </c>
      <c r="J16" s="21">
        <v>161</v>
      </c>
      <c r="K16" s="22">
        <f t="shared" si="1"/>
        <v>61.92307692307692</v>
      </c>
      <c r="L16" s="23">
        <v>5</v>
      </c>
      <c r="M16" s="21">
        <v>162.5</v>
      </c>
      <c r="N16" s="22">
        <f t="shared" si="2"/>
        <v>62.5</v>
      </c>
      <c r="O16" s="23">
        <v>7</v>
      </c>
      <c r="P16" s="118"/>
      <c r="Q16" s="116">
        <f t="shared" si="3"/>
        <v>475.5</v>
      </c>
      <c r="R16" s="117">
        <f t="shared" si="4"/>
        <v>60.96153846153846</v>
      </c>
      <c r="S16" s="119" t="s">
        <v>7</v>
      </c>
    </row>
    <row r="17" spans="1:19" s="120" customFormat="1" ht="30" customHeight="1">
      <c r="A17" s="34">
        <v>8</v>
      </c>
      <c r="B17" s="70" t="s">
        <v>139</v>
      </c>
      <c r="C17" s="11" t="s">
        <v>10</v>
      </c>
      <c r="D17" s="79" t="s">
        <v>140</v>
      </c>
      <c r="E17" s="10"/>
      <c r="F17" s="80" t="s">
        <v>141</v>
      </c>
      <c r="G17" s="21">
        <v>156</v>
      </c>
      <c r="H17" s="22">
        <f t="shared" si="0"/>
        <v>60</v>
      </c>
      <c r="I17" s="23">
        <v>9</v>
      </c>
      <c r="J17" s="21">
        <v>156</v>
      </c>
      <c r="K17" s="22">
        <f t="shared" si="1"/>
        <v>60</v>
      </c>
      <c r="L17" s="23">
        <v>11</v>
      </c>
      <c r="M17" s="21">
        <v>163</v>
      </c>
      <c r="N17" s="22">
        <f t="shared" si="2"/>
        <v>62.69230769230769</v>
      </c>
      <c r="O17" s="23">
        <v>5</v>
      </c>
      <c r="P17" s="20"/>
      <c r="Q17" s="21">
        <f t="shared" si="3"/>
        <v>475</v>
      </c>
      <c r="R17" s="22">
        <f t="shared" si="4"/>
        <v>60.8974358974359</v>
      </c>
      <c r="S17" s="18" t="s">
        <v>7</v>
      </c>
    </row>
    <row r="18" spans="1:19" s="120" customFormat="1" ht="30" customHeight="1">
      <c r="A18" s="34">
        <v>9</v>
      </c>
      <c r="B18" s="70" t="s">
        <v>142</v>
      </c>
      <c r="C18" s="11" t="s">
        <v>10</v>
      </c>
      <c r="D18" s="79" t="s">
        <v>143</v>
      </c>
      <c r="E18" s="10"/>
      <c r="F18" s="80" t="s">
        <v>141</v>
      </c>
      <c r="G18" s="21">
        <v>154</v>
      </c>
      <c r="H18" s="22">
        <f t="shared" si="0"/>
        <v>59.230769230769226</v>
      </c>
      <c r="I18" s="23">
        <v>10</v>
      </c>
      <c r="J18" s="21">
        <v>161</v>
      </c>
      <c r="K18" s="22">
        <f t="shared" si="1"/>
        <v>61.92307692307692</v>
      </c>
      <c r="L18" s="23">
        <v>5</v>
      </c>
      <c r="M18" s="21">
        <v>155</v>
      </c>
      <c r="N18" s="22">
        <f t="shared" si="2"/>
        <v>59.61538461538461</v>
      </c>
      <c r="O18" s="23">
        <v>14</v>
      </c>
      <c r="P18" s="20"/>
      <c r="Q18" s="21">
        <f t="shared" si="3"/>
        <v>470</v>
      </c>
      <c r="R18" s="22">
        <f t="shared" si="4"/>
        <v>60.256410256410255</v>
      </c>
      <c r="S18" s="18" t="s">
        <v>7</v>
      </c>
    </row>
    <row r="19" spans="1:19" s="120" customFormat="1" ht="30" customHeight="1">
      <c r="A19" s="34">
        <v>10</v>
      </c>
      <c r="B19" s="83" t="s">
        <v>181</v>
      </c>
      <c r="C19" s="11" t="s">
        <v>9</v>
      </c>
      <c r="D19" s="70" t="s">
        <v>182</v>
      </c>
      <c r="E19" s="10"/>
      <c r="F19" s="80" t="s">
        <v>141</v>
      </c>
      <c r="G19" s="21">
        <v>156.5</v>
      </c>
      <c r="H19" s="22">
        <f t="shared" si="0"/>
        <v>60.19230769230769</v>
      </c>
      <c r="I19" s="23">
        <v>8</v>
      </c>
      <c r="J19" s="21">
        <v>156.5</v>
      </c>
      <c r="K19" s="22">
        <f t="shared" si="1"/>
        <v>60.19230769230769</v>
      </c>
      <c r="L19" s="23">
        <v>12</v>
      </c>
      <c r="M19" s="21">
        <v>155.5</v>
      </c>
      <c r="N19" s="22">
        <f t="shared" si="2"/>
        <v>59.80769230769231</v>
      </c>
      <c r="O19" s="23">
        <v>12</v>
      </c>
      <c r="P19" s="20"/>
      <c r="Q19" s="21">
        <f t="shared" si="3"/>
        <v>468.5</v>
      </c>
      <c r="R19" s="22">
        <f t="shared" si="4"/>
        <v>60.06410256410256</v>
      </c>
      <c r="S19" s="18" t="s">
        <v>7</v>
      </c>
    </row>
    <row r="20" spans="1:19" s="120" customFormat="1" ht="31.5" customHeight="1">
      <c r="A20" s="34">
        <v>10</v>
      </c>
      <c r="B20" s="25" t="s">
        <v>46</v>
      </c>
      <c r="C20" s="11" t="s">
        <v>9</v>
      </c>
      <c r="D20" s="25" t="s">
        <v>70</v>
      </c>
      <c r="E20" s="10" t="s">
        <v>71</v>
      </c>
      <c r="F20" s="8" t="s">
        <v>67</v>
      </c>
      <c r="G20" s="21">
        <v>152.5</v>
      </c>
      <c r="H20" s="22">
        <f t="shared" si="0"/>
        <v>58.65384615384615</v>
      </c>
      <c r="I20" s="23">
        <v>12</v>
      </c>
      <c r="J20" s="21">
        <v>159</v>
      </c>
      <c r="K20" s="22">
        <f t="shared" si="1"/>
        <v>61.15384615384615</v>
      </c>
      <c r="L20" s="23">
        <v>8</v>
      </c>
      <c r="M20" s="21">
        <v>157</v>
      </c>
      <c r="N20" s="22">
        <f t="shared" si="2"/>
        <v>60.38461538461538</v>
      </c>
      <c r="O20" s="23">
        <v>10</v>
      </c>
      <c r="P20" s="20"/>
      <c r="Q20" s="21">
        <f t="shared" si="3"/>
        <v>468.5</v>
      </c>
      <c r="R20" s="22">
        <f t="shared" si="4"/>
        <v>60.06410256410256</v>
      </c>
      <c r="S20" s="18" t="s">
        <v>7</v>
      </c>
    </row>
    <row r="21" spans="1:19" s="120" customFormat="1" ht="30" customHeight="1">
      <c r="A21" s="34">
        <v>12</v>
      </c>
      <c r="B21" s="78" t="s">
        <v>132</v>
      </c>
      <c r="C21" s="11" t="s">
        <v>9</v>
      </c>
      <c r="D21" s="79" t="s">
        <v>133</v>
      </c>
      <c r="E21" s="10"/>
      <c r="F21" s="73" t="s">
        <v>31</v>
      </c>
      <c r="G21" s="21">
        <v>157.5</v>
      </c>
      <c r="H21" s="22">
        <f t="shared" si="0"/>
        <v>60.57692307692307</v>
      </c>
      <c r="I21" s="23">
        <v>7</v>
      </c>
      <c r="J21" s="21">
        <v>148.5</v>
      </c>
      <c r="K21" s="22">
        <f t="shared" si="1"/>
        <v>57.11538461538461</v>
      </c>
      <c r="L21" s="23">
        <v>1</v>
      </c>
      <c r="M21" s="21">
        <v>159</v>
      </c>
      <c r="N21" s="22">
        <f t="shared" si="2"/>
        <v>61.15384615384615</v>
      </c>
      <c r="O21" s="23">
        <v>9</v>
      </c>
      <c r="P21" s="20"/>
      <c r="Q21" s="21">
        <f t="shared" si="3"/>
        <v>465</v>
      </c>
      <c r="R21" s="22">
        <f t="shared" si="4"/>
        <v>59.61538461538461</v>
      </c>
      <c r="S21" s="18" t="s">
        <v>7</v>
      </c>
    </row>
    <row r="22" spans="1:19" s="120" customFormat="1" ht="36" customHeight="1">
      <c r="A22" s="34">
        <v>13</v>
      </c>
      <c r="B22" s="78" t="s">
        <v>146</v>
      </c>
      <c r="C22" s="26" t="s">
        <v>9</v>
      </c>
      <c r="D22" s="79" t="s">
        <v>143</v>
      </c>
      <c r="E22" s="26"/>
      <c r="F22" s="80" t="s">
        <v>141</v>
      </c>
      <c r="G22" s="21">
        <v>152</v>
      </c>
      <c r="H22" s="22">
        <f t="shared" si="0"/>
        <v>58.46153846153846</v>
      </c>
      <c r="I22" s="23">
        <v>13</v>
      </c>
      <c r="J22" s="21">
        <v>156.5</v>
      </c>
      <c r="K22" s="22">
        <f t="shared" si="1"/>
        <v>60.19230769230769</v>
      </c>
      <c r="L22" s="23">
        <v>12</v>
      </c>
      <c r="M22" s="21">
        <v>155.5</v>
      </c>
      <c r="N22" s="22">
        <f t="shared" si="2"/>
        <v>59.80769230769231</v>
      </c>
      <c r="O22" s="23">
        <v>12</v>
      </c>
      <c r="P22" s="20"/>
      <c r="Q22" s="21">
        <f t="shared" si="3"/>
        <v>464</v>
      </c>
      <c r="R22" s="22">
        <f t="shared" si="4"/>
        <v>59.48717948717949</v>
      </c>
      <c r="S22" s="18" t="s">
        <v>7</v>
      </c>
    </row>
    <row r="23" spans="1:19" s="120" customFormat="1" ht="24.75" customHeight="1">
      <c r="A23" s="34">
        <v>14</v>
      </c>
      <c r="B23" s="83" t="s">
        <v>134</v>
      </c>
      <c r="C23" s="11" t="s">
        <v>9</v>
      </c>
      <c r="D23" s="78" t="s">
        <v>135</v>
      </c>
      <c r="E23" s="10"/>
      <c r="F23" s="73" t="s">
        <v>31</v>
      </c>
      <c r="G23" s="21">
        <v>153.5</v>
      </c>
      <c r="H23" s="22">
        <f t="shared" si="0"/>
        <v>59.03846153846153</v>
      </c>
      <c r="I23" s="23">
        <v>11</v>
      </c>
      <c r="J23" s="21">
        <v>145</v>
      </c>
      <c r="K23" s="22">
        <f t="shared" si="1"/>
        <v>55.76923076923077</v>
      </c>
      <c r="L23" s="23">
        <v>15</v>
      </c>
      <c r="M23" s="21">
        <v>154</v>
      </c>
      <c r="N23" s="22">
        <f t="shared" si="2"/>
        <v>59.230769230769226</v>
      </c>
      <c r="O23" s="23">
        <v>15</v>
      </c>
      <c r="P23" s="20"/>
      <c r="Q23" s="21">
        <f t="shared" si="3"/>
        <v>452.5</v>
      </c>
      <c r="R23" s="22">
        <f t="shared" si="4"/>
        <v>58.01282051282051</v>
      </c>
      <c r="S23" s="18"/>
    </row>
    <row r="24" spans="1:19" s="120" customFormat="1" ht="30" customHeight="1">
      <c r="A24" s="34">
        <v>15</v>
      </c>
      <c r="B24" s="30" t="s">
        <v>61</v>
      </c>
      <c r="C24" s="9" t="s">
        <v>10</v>
      </c>
      <c r="D24" s="38" t="s">
        <v>68</v>
      </c>
      <c r="E24" s="10" t="s">
        <v>64</v>
      </c>
      <c r="F24" s="8" t="s">
        <v>67</v>
      </c>
      <c r="G24" s="21">
        <v>148.5</v>
      </c>
      <c r="H24" s="22">
        <f>G24/2.6-0.5</f>
        <v>56.61538461538461</v>
      </c>
      <c r="I24" s="23">
        <v>15</v>
      </c>
      <c r="J24" s="21">
        <v>150.5</v>
      </c>
      <c r="K24" s="22">
        <f>J24/2.6-0.5</f>
        <v>57.38461538461538</v>
      </c>
      <c r="L24" s="23">
        <v>14</v>
      </c>
      <c r="M24" s="21">
        <v>157</v>
      </c>
      <c r="N24" s="22">
        <f>M24/2.6-0.5</f>
        <v>59.88461538461538</v>
      </c>
      <c r="O24" s="23">
        <v>11</v>
      </c>
      <c r="P24" s="24">
        <v>1</v>
      </c>
      <c r="Q24" s="21">
        <f t="shared" si="3"/>
        <v>456</v>
      </c>
      <c r="R24" s="22">
        <f>Q24/7.8-0.5</f>
        <v>57.96153846153846</v>
      </c>
      <c r="S24" s="18"/>
    </row>
    <row r="26" spans="2:6" ht="14.25">
      <c r="B26" t="s">
        <v>27</v>
      </c>
      <c r="E26" t="s">
        <v>51</v>
      </c>
      <c r="F26" s="115" t="s">
        <v>51</v>
      </c>
    </row>
    <row r="27" ht="14.25">
      <c r="F27" s="115"/>
    </row>
    <row r="28" spans="2:6" ht="14.25">
      <c r="B28" t="s">
        <v>28</v>
      </c>
      <c r="E28" t="s">
        <v>52</v>
      </c>
      <c r="F28" s="115" t="s">
        <v>52</v>
      </c>
    </row>
  </sheetData>
  <sheetProtection/>
  <mergeCells count="19">
    <mergeCell ref="A9:S9"/>
    <mergeCell ref="A5:S5"/>
    <mergeCell ref="A7:A8"/>
    <mergeCell ref="B7:B8"/>
    <mergeCell ref="C7:C8"/>
    <mergeCell ref="D7:D8"/>
    <mergeCell ref="E7:E8"/>
    <mergeCell ref="F7:F8"/>
    <mergeCell ref="G7:I7"/>
    <mergeCell ref="J7:L7"/>
    <mergeCell ref="M7:O7"/>
    <mergeCell ref="A1:S1"/>
    <mergeCell ref="A2:S2"/>
    <mergeCell ref="A3:S3"/>
    <mergeCell ref="A4:S4"/>
    <mergeCell ref="P7:P8"/>
    <mergeCell ref="Q7:Q8"/>
    <mergeCell ref="R7:R8"/>
    <mergeCell ref="S7:S8"/>
  </mergeCells>
  <conditionalFormatting sqref="D16">
    <cfRule type="expression" priority="1" dxfId="0" stopIfTrue="1">
      <formula>'[1]DtКПД'!#REF!&gt;1</formula>
    </cfRule>
    <cfRule type="cellIs" priority="2" dxfId="1" operator="greaterThan" stopIfTrue="1">
      <formula>'[1]DtКПД'!#REF!&gt;1</formula>
    </cfRule>
  </conditionalFormatting>
  <printOptions/>
  <pageMargins left="0.27" right="0.17" top="0.41" bottom="0.25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view="pageBreakPreview" zoomScale="75" zoomScaleNormal="75" zoomScaleSheetLayoutView="75" workbookViewId="0" topLeftCell="A1">
      <selection activeCell="D10" sqref="D10"/>
    </sheetView>
  </sheetViews>
  <sheetFormatPr defaultColWidth="9.140625" defaultRowHeight="15"/>
  <cols>
    <col min="1" max="1" width="6.7109375" style="0" customWidth="1"/>
    <col min="2" max="2" width="19.421875" style="0" customWidth="1"/>
    <col min="3" max="3" width="6.7109375" style="0" customWidth="1"/>
    <col min="4" max="4" width="24.140625" style="0" customWidth="1"/>
    <col min="5" max="5" width="12.7109375" style="0" hidden="1" customWidth="1"/>
    <col min="6" max="6" width="18.140625" style="0" customWidth="1"/>
    <col min="7" max="7" width="9.140625" style="0" customWidth="1"/>
    <col min="9" max="9" width="7.8515625" style="0" customWidth="1"/>
  </cols>
  <sheetData>
    <row r="1" spans="1:19" ht="34.5" customHeight="1">
      <c r="A1" s="153" t="s">
        <v>53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75"/>
    </row>
    <row r="2" spans="1:19" ht="18" customHeight="1">
      <c r="A2" s="154" t="s">
        <v>13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8">
      <c r="A3" s="170" t="s">
        <v>25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8">
      <c r="A4" s="170" t="s">
        <v>189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</row>
    <row r="5" spans="1:19" ht="14.25">
      <c r="A5" s="165" t="s">
        <v>56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</row>
    <row r="6" spans="1:19" ht="18.75" customHeight="1">
      <c r="A6" s="6" t="s">
        <v>0</v>
      </c>
      <c r="B6" s="2"/>
      <c r="C6" s="2"/>
      <c r="D6" s="2"/>
      <c r="E6" s="3"/>
      <c r="F6" s="1"/>
      <c r="G6" s="12"/>
      <c r="H6" s="13"/>
      <c r="I6" s="4"/>
      <c r="J6" s="12"/>
      <c r="K6" s="14"/>
      <c r="L6" s="4"/>
      <c r="M6" s="12"/>
      <c r="N6" s="14"/>
      <c r="O6" s="4"/>
      <c r="P6" s="4"/>
      <c r="Q6" s="174" t="s">
        <v>57</v>
      </c>
      <c r="R6" s="174"/>
      <c r="S6" s="121"/>
    </row>
    <row r="7" spans="1:19" ht="14.25">
      <c r="A7" s="152" t="s">
        <v>15</v>
      </c>
      <c r="B7" s="150" t="s">
        <v>16</v>
      </c>
      <c r="C7" s="152" t="s">
        <v>1</v>
      </c>
      <c r="D7" s="150" t="s">
        <v>17</v>
      </c>
      <c r="E7" s="150" t="s">
        <v>2</v>
      </c>
      <c r="F7" s="150" t="s">
        <v>3</v>
      </c>
      <c r="G7" s="151" t="s">
        <v>54</v>
      </c>
      <c r="H7" s="151"/>
      <c r="I7" s="151"/>
      <c r="J7" s="151" t="s">
        <v>43</v>
      </c>
      <c r="K7" s="151"/>
      <c r="L7" s="151"/>
      <c r="M7" s="151" t="s">
        <v>55</v>
      </c>
      <c r="N7" s="151"/>
      <c r="O7" s="151"/>
      <c r="P7" s="149" t="s">
        <v>19</v>
      </c>
      <c r="Q7" s="152" t="s">
        <v>20</v>
      </c>
      <c r="R7" s="164" t="s">
        <v>21</v>
      </c>
      <c r="S7" s="150" t="s">
        <v>22</v>
      </c>
    </row>
    <row r="8" spans="1:19" ht="42" customHeight="1">
      <c r="A8" s="152"/>
      <c r="B8" s="150"/>
      <c r="C8" s="152"/>
      <c r="D8" s="150"/>
      <c r="E8" s="150"/>
      <c r="F8" s="150"/>
      <c r="G8" s="15" t="s">
        <v>23</v>
      </c>
      <c r="H8" s="16" t="s">
        <v>24</v>
      </c>
      <c r="I8" s="17" t="s">
        <v>15</v>
      </c>
      <c r="J8" s="15" t="s">
        <v>23</v>
      </c>
      <c r="K8" s="16" t="s">
        <v>24</v>
      </c>
      <c r="L8" s="17" t="s">
        <v>15</v>
      </c>
      <c r="M8" s="15" t="s">
        <v>23</v>
      </c>
      <c r="N8" s="16" t="s">
        <v>24</v>
      </c>
      <c r="O8" s="17" t="s">
        <v>15</v>
      </c>
      <c r="P8" s="149"/>
      <c r="Q8" s="152"/>
      <c r="R8" s="164"/>
      <c r="S8" s="150"/>
    </row>
    <row r="9" spans="1:19" ht="34.5" customHeight="1">
      <c r="A9" s="34">
        <v>1</v>
      </c>
      <c r="B9" s="30" t="s">
        <v>62</v>
      </c>
      <c r="C9" s="9" t="s">
        <v>4</v>
      </c>
      <c r="D9" s="28" t="s">
        <v>35</v>
      </c>
      <c r="E9" s="10" t="s">
        <v>6</v>
      </c>
      <c r="F9" s="8" t="s">
        <v>67</v>
      </c>
      <c r="G9" s="21">
        <v>157</v>
      </c>
      <c r="H9" s="22">
        <f aca="true" t="shared" si="0" ref="H9:H16">G9/2.6</f>
        <v>60.38461538461538</v>
      </c>
      <c r="I9" s="23">
        <v>4</v>
      </c>
      <c r="J9" s="21">
        <v>169</v>
      </c>
      <c r="K9" s="22">
        <f aca="true" t="shared" si="1" ref="K9:K16">J9/2.6</f>
        <v>65</v>
      </c>
      <c r="L9" s="23">
        <v>1</v>
      </c>
      <c r="M9" s="21">
        <v>169</v>
      </c>
      <c r="N9" s="22">
        <f aca="true" t="shared" si="2" ref="N9:N16">M9/2.6</f>
        <v>65</v>
      </c>
      <c r="O9" s="23">
        <v>1</v>
      </c>
      <c r="P9" s="24"/>
      <c r="Q9" s="21">
        <f aca="true" t="shared" si="3" ref="Q9:Q18">G9+J9+M9</f>
        <v>495</v>
      </c>
      <c r="R9" s="22">
        <f aca="true" t="shared" si="4" ref="R9:R16">Q9/7.8</f>
        <v>63.46153846153846</v>
      </c>
      <c r="S9" s="18" t="s">
        <v>10</v>
      </c>
    </row>
    <row r="10" spans="1:19" ht="33.75" customHeight="1">
      <c r="A10" s="34">
        <v>2</v>
      </c>
      <c r="B10" s="25" t="s">
        <v>60</v>
      </c>
      <c r="C10" s="11">
        <v>2</v>
      </c>
      <c r="D10" s="38" t="s">
        <v>41</v>
      </c>
      <c r="E10" s="27" t="s">
        <v>8</v>
      </c>
      <c r="F10" s="8" t="s">
        <v>67</v>
      </c>
      <c r="G10" s="21">
        <v>158</v>
      </c>
      <c r="H10" s="22">
        <f t="shared" si="0"/>
        <v>60.76923076923077</v>
      </c>
      <c r="I10" s="23">
        <v>3</v>
      </c>
      <c r="J10" s="21">
        <v>168.5</v>
      </c>
      <c r="K10" s="22">
        <f t="shared" si="1"/>
        <v>64.8076923076923</v>
      </c>
      <c r="L10" s="23">
        <v>2</v>
      </c>
      <c r="M10" s="21">
        <v>166</v>
      </c>
      <c r="N10" s="22">
        <f t="shared" si="2"/>
        <v>63.84615384615385</v>
      </c>
      <c r="O10" s="23">
        <v>2</v>
      </c>
      <c r="P10" s="24"/>
      <c r="Q10" s="21">
        <f t="shared" si="3"/>
        <v>492.5</v>
      </c>
      <c r="R10" s="22">
        <f t="shared" si="4"/>
        <v>63.14102564102564</v>
      </c>
      <c r="S10" s="18" t="s">
        <v>10</v>
      </c>
    </row>
    <row r="11" spans="1:19" ht="33.75" customHeight="1">
      <c r="A11" s="34">
        <v>3</v>
      </c>
      <c r="B11" s="31" t="s">
        <v>59</v>
      </c>
      <c r="C11" s="26" t="s">
        <v>7</v>
      </c>
      <c r="D11" s="25" t="s">
        <v>41</v>
      </c>
      <c r="E11" s="9" t="s">
        <v>8</v>
      </c>
      <c r="F11" s="8" t="s">
        <v>67</v>
      </c>
      <c r="G11" s="21">
        <v>153.5</v>
      </c>
      <c r="H11" s="22">
        <f t="shared" si="0"/>
        <v>59.03846153846153</v>
      </c>
      <c r="I11" s="23">
        <v>6</v>
      </c>
      <c r="J11" s="21">
        <v>166</v>
      </c>
      <c r="K11" s="22">
        <f t="shared" si="1"/>
        <v>63.84615384615385</v>
      </c>
      <c r="L11" s="23">
        <v>3</v>
      </c>
      <c r="M11" s="21">
        <v>160.5</v>
      </c>
      <c r="N11" s="22">
        <f t="shared" si="2"/>
        <v>61.730769230769226</v>
      </c>
      <c r="O11" s="23">
        <v>4</v>
      </c>
      <c r="P11" s="20"/>
      <c r="Q11" s="21">
        <f t="shared" si="3"/>
        <v>480</v>
      </c>
      <c r="R11" s="22">
        <f t="shared" si="4"/>
        <v>61.53846153846154</v>
      </c>
      <c r="S11" s="18" t="s">
        <v>4</v>
      </c>
    </row>
    <row r="12" spans="1:19" ht="34.5" customHeight="1">
      <c r="A12" s="34">
        <v>4</v>
      </c>
      <c r="B12" s="25" t="s">
        <v>63</v>
      </c>
      <c r="C12" s="11" t="s">
        <v>9</v>
      </c>
      <c r="D12" s="25" t="s">
        <v>42</v>
      </c>
      <c r="E12" s="10" t="s">
        <v>14</v>
      </c>
      <c r="F12" s="109" t="s">
        <v>11</v>
      </c>
      <c r="G12" s="21">
        <v>148.5</v>
      </c>
      <c r="H12" s="22">
        <f t="shared" si="0"/>
        <v>57.11538461538461</v>
      </c>
      <c r="I12" s="23">
        <v>8</v>
      </c>
      <c r="J12" s="21">
        <v>164.5</v>
      </c>
      <c r="K12" s="22">
        <f t="shared" si="1"/>
        <v>63.26923076923077</v>
      </c>
      <c r="L12" s="23">
        <v>4</v>
      </c>
      <c r="M12" s="21">
        <v>163</v>
      </c>
      <c r="N12" s="22">
        <f t="shared" si="2"/>
        <v>62.69230769230769</v>
      </c>
      <c r="O12" s="23">
        <v>3</v>
      </c>
      <c r="P12" s="24"/>
      <c r="Q12" s="21">
        <f t="shared" si="3"/>
        <v>476</v>
      </c>
      <c r="R12" s="22">
        <f t="shared" si="4"/>
        <v>61.02564102564103</v>
      </c>
      <c r="S12" s="18" t="s">
        <v>4</v>
      </c>
    </row>
    <row r="13" spans="1:19" ht="34.5" customHeight="1">
      <c r="A13" s="34">
        <v>5</v>
      </c>
      <c r="B13" s="58" t="s">
        <v>149</v>
      </c>
      <c r="C13" s="9" t="s">
        <v>9</v>
      </c>
      <c r="D13" s="79" t="s">
        <v>150</v>
      </c>
      <c r="E13" s="10"/>
      <c r="F13" s="80" t="s">
        <v>141</v>
      </c>
      <c r="G13" s="21">
        <v>163</v>
      </c>
      <c r="H13" s="22">
        <f t="shared" si="0"/>
        <v>62.69230769230769</v>
      </c>
      <c r="I13" s="23">
        <v>1</v>
      </c>
      <c r="J13" s="21">
        <v>157</v>
      </c>
      <c r="K13" s="22">
        <f t="shared" si="1"/>
        <v>60.38461538461538</v>
      </c>
      <c r="L13" s="23">
        <v>6</v>
      </c>
      <c r="M13" s="21">
        <v>153.5</v>
      </c>
      <c r="N13" s="22">
        <f t="shared" si="2"/>
        <v>59.03846153846153</v>
      </c>
      <c r="O13" s="23">
        <v>7</v>
      </c>
      <c r="P13" s="24"/>
      <c r="Q13" s="21">
        <f t="shared" si="3"/>
        <v>473.5</v>
      </c>
      <c r="R13" s="22">
        <f t="shared" si="4"/>
        <v>60.705128205128204</v>
      </c>
      <c r="S13" s="18"/>
    </row>
    <row r="14" spans="1:19" ht="34.5" customHeight="1">
      <c r="A14" s="34">
        <v>6</v>
      </c>
      <c r="B14" s="84" t="s">
        <v>60</v>
      </c>
      <c r="C14" s="9">
        <v>2</v>
      </c>
      <c r="D14" s="77" t="s">
        <v>148</v>
      </c>
      <c r="E14" s="10"/>
      <c r="F14" s="73" t="s">
        <v>67</v>
      </c>
      <c r="G14" s="21">
        <v>158.5</v>
      </c>
      <c r="H14" s="22">
        <f t="shared" si="0"/>
        <v>60.96153846153846</v>
      </c>
      <c r="I14" s="23">
        <v>2</v>
      </c>
      <c r="J14" s="21">
        <v>158.5</v>
      </c>
      <c r="K14" s="22">
        <f t="shared" si="1"/>
        <v>60.96153846153846</v>
      </c>
      <c r="L14" s="23">
        <v>5</v>
      </c>
      <c r="M14" s="21">
        <v>153.5</v>
      </c>
      <c r="N14" s="22">
        <f t="shared" si="2"/>
        <v>59.03846153846153</v>
      </c>
      <c r="O14" s="23">
        <v>7</v>
      </c>
      <c r="P14" s="24"/>
      <c r="Q14" s="21">
        <f t="shared" si="3"/>
        <v>470.5</v>
      </c>
      <c r="R14" s="22">
        <f t="shared" si="4"/>
        <v>60.320512820512825</v>
      </c>
      <c r="S14" s="18"/>
    </row>
    <row r="15" spans="1:19" ht="34.5" customHeight="1">
      <c r="A15" s="34">
        <v>6</v>
      </c>
      <c r="B15" s="70" t="s">
        <v>159</v>
      </c>
      <c r="C15" s="9" t="s">
        <v>10</v>
      </c>
      <c r="D15" s="77" t="s">
        <v>157</v>
      </c>
      <c r="E15" s="10"/>
      <c r="F15" s="80" t="s">
        <v>155</v>
      </c>
      <c r="G15" s="21">
        <v>156.5</v>
      </c>
      <c r="H15" s="22">
        <f t="shared" si="0"/>
        <v>60.19230769230769</v>
      </c>
      <c r="I15" s="23">
        <v>5</v>
      </c>
      <c r="J15" s="21">
        <v>156.5</v>
      </c>
      <c r="K15" s="22">
        <f t="shared" si="1"/>
        <v>60.19230769230769</v>
      </c>
      <c r="L15" s="23">
        <v>7</v>
      </c>
      <c r="M15" s="21">
        <v>157.5</v>
      </c>
      <c r="N15" s="22">
        <f t="shared" si="2"/>
        <v>60.57692307692307</v>
      </c>
      <c r="O15" s="23">
        <v>5</v>
      </c>
      <c r="P15" s="24"/>
      <c r="Q15" s="21">
        <f t="shared" si="3"/>
        <v>470.5</v>
      </c>
      <c r="R15" s="22">
        <f t="shared" si="4"/>
        <v>60.320512820512825</v>
      </c>
      <c r="S15" s="18"/>
    </row>
    <row r="16" spans="1:19" ht="34.5" customHeight="1">
      <c r="A16" s="34">
        <v>8</v>
      </c>
      <c r="B16" s="70" t="s">
        <v>183</v>
      </c>
      <c r="C16" s="9" t="s">
        <v>9</v>
      </c>
      <c r="D16" s="79" t="s">
        <v>184</v>
      </c>
      <c r="E16" s="10"/>
      <c r="F16" s="73" t="s">
        <v>141</v>
      </c>
      <c r="G16" s="21">
        <v>152.5</v>
      </c>
      <c r="H16" s="22">
        <f t="shared" si="0"/>
        <v>58.65384615384615</v>
      </c>
      <c r="I16" s="23">
        <v>7</v>
      </c>
      <c r="J16" s="21">
        <v>154.5</v>
      </c>
      <c r="K16" s="22">
        <f t="shared" si="1"/>
        <v>59.42307692307692</v>
      </c>
      <c r="L16" s="23">
        <v>8</v>
      </c>
      <c r="M16" s="21">
        <v>154</v>
      </c>
      <c r="N16" s="22">
        <f t="shared" si="2"/>
        <v>59.230769230769226</v>
      </c>
      <c r="O16" s="23">
        <v>6</v>
      </c>
      <c r="P16" s="24"/>
      <c r="Q16" s="21">
        <f t="shared" si="3"/>
        <v>461</v>
      </c>
      <c r="R16" s="22">
        <f t="shared" si="4"/>
        <v>59.1025641025641</v>
      </c>
      <c r="S16" s="18"/>
    </row>
    <row r="17" spans="1:19" ht="34.5" customHeight="1">
      <c r="A17" s="34">
        <v>9</v>
      </c>
      <c r="B17" s="110" t="s">
        <v>158</v>
      </c>
      <c r="C17" s="9" t="s">
        <v>10</v>
      </c>
      <c r="D17" s="90" t="s">
        <v>154</v>
      </c>
      <c r="E17" s="10"/>
      <c r="F17" s="80" t="s">
        <v>155</v>
      </c>
      <c r="G17" s="21">
        <v>147.5</v>
      </c>
      <c r="H17" s="22">
        <f>G17/2.6-0.5</f>
        <v>56.230769230769226</v>
      </c>
      <c r="I17" s="23">
        <v>9</v>
      </c>
      <c r="J17" s="21">
        <v>146</v>
      </c>
      <c r="K17" s="22">
        <f>J17/2.6-0.5</f>
        <v>55.65384615384615</v>
      </c>
      <c r="L17" s="23">
        <v>10</v>
      </c>
      <c r="M17" s="21">
        <v>154</v>
      </c>
      <c r="N17" s="22">
        <f>M17/2.6-0.5</f>
        <v>58.730769230769226</v>
      </c>
      <c r="O17" s="23">
        <v>9</v>
      </c>
      <c r="P17" s="24">
        <v>1</v>
      </c>
      <c r="Q17" s="21">
        <f t="shared" si="3"/>
        <v>447.5</v>
      </c>
      <c r="R17" s="22">
        <f>Q17/7.8-0.5</f>
        <v>56.871794871794876</v>
      </c>
      <c r="S17" s="18"/>
    </row>
    <row r="18" spans="1:19" ht="28.5" customHeight="1">
      <c r="A18" s="34">
        <v>10</v>
      </c>
      <c r="B18" s="25" t="s">
        <v>47</v>
      </c>
      <c r="C18" s="11" t="s">
        <v>9</v>
      </c>
      <c r="D18" s="25" t="s">
        <v>69</v>
      </c>
      <c r="E18" s="10" t="s">
        <v>58</v>
      </c>
      <c r="F18" s="8" t="s">
        <v>5</v>
      </c>
      <c r="G18" s="21">
        <v>144</v>
      </c>
      <c r="H18" s="22">
        <f>G18/2.6-0.5</f>
        <v>54.88461538461538</v>
      </c>
      <c r="I18" s="23">
        <v>10</v>
      </c>
      <c r="J18" s="21">
        <v>149.5</v>
      </c>
      <c r="K18" s="22">
        <f>J18/2.6-0.5</f>
        <v>57</v>
      </c>
      <c r="L18" s="23">
        <v>9</v>
      </c>
      <c r="M18" s="21">
        <v>152</v>
      </c>
      <c r="N18" s="22">
        <f>M18/2.6-0.5</f>
        <v>57.96153846153846</v>
      </c>
      <c r="O18" s="23">
        <v>10</v>
      </c>
      <c r="P18" s="37">
        <v>1</v>
      </c>
      <c r="Q18" s="21">
        <f t="shared" si="3"/>
        <v>445.5</v>
      </c>
      <c r="R18" s="22">
        <f>Q18/7.8-0.5</f>
        <v>56.61538461538461</v>
      </c>
      <c r="S18" s="18"/>
    </row>
    <row r="19" spans="1:19" ht="34.5" customHeight="1">
      <c r="A19" s="34"/>
      <c r="B19" s="58" t="s">
        <v>151</v>
      </c>
      <c r="C19" s="9" t="s">
        <v>9</v>
      </c>
      <c r="D19" s="113" t="s">
        <v>188</v>
      </c>
      <c r="E19" s="10"/>
      <c r="F19" s="26" t="s">
        <v>141</v>
      </c>
      <c r="G19" s="159" t="s">
        <v>185</v>
      </c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1"/>
    </row>
    <row r="21" spans="2:6" ht="14.25">
      <c r="B21" t="s">
        <v>27</v>
      </c>
      <c r="E21" t="s">
        <v>51</v>
      </c>
      <c r="F21" s="115" t="s">
        <v>51</v>
      </c>
    </row>
    <row r="22" ht="14.25">
      <c r="F22" s="115"/>
    </row>
    <row r="23" spans="2:6" ht="14.25">
      <c r="B23" t="s">
        <v>28</v>
      </c>
      <c r="E23" t="s">
        <v>52</v>
      </c>
      <c r="F23" s="115" t="s">
        <v>52</v>
      </c>
    </row>
  </sheetData>
  <sheetProtection/>
  <mergeCells count="20">
    <mergeCell ref="A1:R1"/>
    <mergeCell ref="G19:S19"/>
    <mergeCell ref="J7:L7"/>
    <mergeCell ref="M7:O7"/>
    <mergeCell ref="A2:S2"/>
    <mergeCell ref="A3:S3"/>
    <mergeCell ref="A4:S4"/>
    <mergeCell ref="P7:P8"/>
    <mergeCell ref="Q7:Q8"/>
    <mergeCell ref="R7:R8"/>
    <mergeCell ref="G7:I7"/>
    <mergeCell ref="Q6:R6"/>
    <mergeCell ref="S7:S8"/>
    <mergeCell ref="A5:S5"/>
    <mergeCell ref="A7:A8"/>
    <mergeCell ref="B7:B8"/>
    <mergeCell ref="C7:C8"/>
    <mergeCell ref="D7:D8"/>
    <mergeCell ref="E7:E8"/>
    <mergeCell ref="F7:F8"/>
  </mergeCells>
  <printOptions/>
  <pageMargins left="0.27" right="0.17" top="0.41" bottom="0.25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2017-07-15T12:48:43Z</cp:lastPrinted>
  <dcterms:created xsi:type="dcterms:W3CDTF">2016-05-03T19:35:25Z</dcterms:created>
  <dcterms:modified xsi:type="dcterms:W3CDTF">2017-07-15T13:56:08Z</dcterms:modified>
  <cp:category/>
  <cp:version/>
  <cp:contentType/>
  <cp:contentStatus/>
</cp:coreProperties>
</file>