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22"/>
  </bookViews>
  <sheets>
    <sheet name="Мастер лист" sheetId="1" r:id="rId1"/>
    <sheet name="ТехПвО" sheetId="2" r:id="rId2"/>
    <sheet name="тех КЮР" sheetId="3" r:id="rId3"/>
    <sheet name="техЛюб" sheetId="4" r:id="rId4"/>
    <sheet name="ТехРТ" sheetId="5" r:id="rId5"/>
    <sheet name="техППд" sheetId="6" r:id="rId6"/>
    <sheet name="техКПд" sheetId="7" r:id="rId7"/>
    <sheet name="техКПдО" sheetId="8" r:id="rId8"/>
    <sheet name="техППю" sheetId="9" r:id="rId9"/>
    <sheet name="техПВ)" sheetId="10" r:id="rId10"/>
    <sheet name="техПВ) (2)" sheetId="11" r:id="rId11"/>
    <sheet name="техМЕд" sheetId="12" r:id="rId12"/>
    <sheet name="Тех1о" sheetId="13" r:id="rId13"/>
    <sheet name="Тех1д" sheetId="14" r:id="rId14"/>
    <sheet name="Тех2о" sheetId="15" r:id="rId15"/>
    <sheet name="Тех2д" sheetId="16" r:id="rId16"/>
    <sheet name="Тех3" sheetId="17" r:id="rId17"/>
    <sheet name="Тех4" sheetId="18" r:id="rId18"/>
    <sheet name="Тех5о" sheetId="19" r:id="rId19"/>
    <sheet name="Тех5д" sheetId="20" r:id="rId20"/>
    <sheet name="Тех6" sheetId="21" r:id="rId21"/>
    <sheet name="Тех7о" sheetId="22" r:id="rId22"/>
    <sheet name="Тех7д" sheetId="23" r:id="rId23"/>
    <sheet name="Лист1" sheetId="24" r:id="rId24"/>
    <sheet name="Лист2" sheetId="25" r:id="rId25"/>
    <sheet name="Лист3" sheetId="26" r:id="rId26"/>
  </sheets>
  <definedNames>
    <definedName name="_xlnm.Print_Area" localSheetId="0">'Мастер лист'!$A$1:$H$162</definedName>
  </definedNames>
  <calcPr calcMode="manual" fullCalcOnLoad="1"/>
</workbook>
</file>

<file path=xl/sharedStrings.xml><?xml version="1.0" encoding="utf-8"?>
<sst xmlns="http://schemas.openxmlformats.org/spreadsheetml/2006/main" count="4769" uniqueCount="435">
  <si>
    <t>Мастер-лист</t>
  </si>
  <si>
    <t>г.Ханты-Мансийск</t>
  </si>
  <si>
    <t>Фамилия, имя</t>
  </si>
  <si>
    <t>№ членского билета ФКСР</t>
  </si>
  <si>
    <t>Звание, разряд</t>
  </si>
  <si>
    <t>Кличка лошади, г.р., пол, масть., порода, происхождение, место рождения</t>
  </si>
  <si>
    <t>№ паспорта ФКСР</t>
  </si>
  <si>
    <t>Владелец                          лошади</t>
  </si>
  <si>
    <t>Команда, регион</t>
  </si>
  <si>
    <t>МЕ</t>
  </si>
  <si>
    <t>ППд</t>
  </si>
  <si>
    <t>КПд</t>
  </si>
  <si>
    <t>ЛЕ</t>
  </si>
  <si>
    <t>м1</t>
  </si>
  <si>
    <t>м2</t>
  </si>
  <si>
    <t>м3</t>
  </si>
  <si>
    <t>м4</t>
  </si>
  <si>
    <t>м5</t>
  </si>
  <si>
    <t>м6</t>
  </si>
  <si>
    <t>ДМИТРИЕВ Александр</t>
  </si>
  <si>
    <t>028998</t>
  </si>
  <si>
    <t>КМС</t>
  </si>
  <si>
    <r>
      <t xml:space="preserve">ПРАДО-09, </t>
    </r>
    <r>
      <rPr>
        <sz val="8"/>
        <rFont val="Arial Cyr"/>
        <family val="0"/>
      </rPr>
      <t>мер., гнед., тракен.</t>
    </r>
  </si>
  <si>
    <t>015671</t>
  </si>
  <si>
    <t>КСК "Мустанг"</t>
  </si>
  <si>
    <t>КСК "Мустанг", г.Ханты-Мансийск</t>
  </si>
  <si>
    <t>*</t>
  </si>
  <si>
    <t>КОНОВАЛОВА ЛЮДМИЛА</t>
  </si>
  <si>
    <t>039497</t>
  </si>
  <si>
    <t>I</t>
  </si>
  <si>
    <r>
      <t xml:space="preserve">ЭКВАДОР-2001, </t>
    </r>
    <r>
      <rPr>
        <sz val="8"/>
        <rFont val="Arial Cyr"/>
        <family val="0"/>
      </rPr>
      <t>гнед., мер., тракено-венген.</t>
    </r>
  </si>
  <si>
    <t>003404</t>
  </si>
  <si>
    <t>БУБЕНЕЦ Кристина</t>
  </si>
  <si>
    <t>013001</t>
  </si>
  <si>
    <r>
      <t xml:space="preserve">НАФАНЯ-2002, </t>
    </r>
    <r>
      <rPr>
        <sz val="8"/>
        <rFont val="Arial Cyr"/>
        <family val="0"/>
      </rPr>
      <t>сер., мер., б/п</t>
    </r>
  </si>
  <si>
    <t>006713</t>
  </si>
  <si>
    <t>МИНХ Анастасия,04</t>
  </si>
  <si>
    <t>б/р</t>
  </si>
  <si>
    <t>БАТМАНОВ Владислав,04</t>
  </si>
  <si>
    <t>ЧЕРТОВА Софья,08</t>
  </si>
  <si>
    <t>на оформлении</t>
  </si>
  <si>
    <t>II</t>
  </si>
  <si>
    <r>
      <t xml:space="preserve">КАРНАВАЛ-07, </t>
    </r>
    <r>
      <rPr>
        <sz val="8"/>
        <rFont val="Arial Cyr"/>
        <family val="0"/>
      </rPr>
      <t>сер., мер., тракен.</t>
    </r>
  </si>
  <si>
    <t>010663</t>
  </si>
  <si>
    <t>ВЕРЕТЕННИКОВА Вероника,02</t>
  </si>
  <si>
    <t>100602</t>
  </si>
  <si>
    <r>
      <t xml:space="preserve">ГАБИТУС-02, </t>
    </r>
    <r>
      <rPr>
        <sz val="8"/>
        <rFont val="Arial Cyr"/>
        <family val="0"/>
      </rPr>
      <t>гнед., мер., ганновер.</t>
    </r>
  </si>
  <si>
    <t>001795</t>
  </si>
  <si>
    <r>
      <t xml:space="preserve">ПАПИРУС-08, </t>
    </r>
    <r>
      <rPr>
        <sz val="8"/>
        <rFont val="Arial Cyr"/>
        <family val="0"/>
      </rPr>
      <t>сер., мер., о.рыс.</t>
    </r>
  </si>
  <si>
    <t>009681</t>
  </si>
  <si>
    <r>
      <t>ГЛИНСК-02,</t>
    </r>
    <r>
      <rPr>
        <sz val="8"/>
        <rFont val="Cambria"/>
        <family val="1"/>
      </rPr>
      <t xml:space="preserve"> рыж., мер., буд.</t>
    </r>
  </si>
  <si>
    <t>006413</t>
  </si>
  <si>
    <t>АБДУЛАЕВА Надежда,00</t>
  </si>
  <si>
    <t>008400</t>
  </si>
  <si>
    <t>ИЛЬИНЫХ Никита,04</t>
  </si>
  <si>
    <t>040804</t>
  </si>
  <si>
    <r>
      <t xml:space="preserve">БОЯРИН-08, </t>
    </r>
    <r>
      <rPr>
        <sz val="8"/>
        <rFont val="Arial Cyr"/>
        <family val="0"/>
      </rPr>
      <t>бул., мер., башкирская.</t>
    </r>
  </si>
  <si>
    <t>021887</t>
  </si>
  <si>
    <t>ЕРШОВА Юлия,06</t>
  </si>
  <si>
    <t>053206</t>
  </si>
  <si>
    <t>IIIю</t>
  </si>
  <si>
    <t>006719</t>
  </si>
  <si>
    <r>
      <t xml:space="preserve">БУЦЕФАЛ-06, </t>
    </r>
    <r>
      <rPr>
        <sz val="8"/>
        <rFont val="Arial Cyr"/>
        <family val="0"/>
      </rPr>
      <t>сер., мер., б/п</t>
    </r>
  </si>
  <si>
    <t>013669</t>
  </si>
  <si>
    <t>КИСЕЛЁВА Ангелина,01</t>
  </si>
  <si>
    <r>
      <t xml:space="preserve">ЗАНИЛАН-08, </t>
    </r>
    <r>
      <rPr>
        <sz val="8"/>
        <rFont val="Arial Cyr"/>
        <family val="0"/>
      </rPr>
      <t>бул., мер., башкир.</t>
    </r>
  </si>
  <si>
    <t>021888</t>
  </si>
  <si>
    <r>
      <t xml:space="preserve">КАРАТ-98, </t>
    </r>
    <r>
      <rPr>
        <sz val="8"/>
        <rFont val="Arial Cyr"/>
        <family val="0"/>
      </rPr>
      <t>гнед., мер., голштин.</t>
    </r>
  </si>
  <si>
    <t>002001</t>
  </si>
  <si>
    <t>ИШМЕТОВ Руслан,02</t>
  </si>
  <si>
    <t>Iю</t>
  </si>
  <si>
    <r>
      <t xml:space="preserve">ОРЛИК-04, </t>
    </r>
    <r>
      <rPr>
        <sz val="8"/>
        <rFont val="Arial Cyr"/>
        <family val="0"/>
      </rPr>
      <t>сер., мер., б/п</t>
    </r>
  </si>
  <si>
    <t>008773</t>
  </si>
  <si>
    <r>
      <t>БРИЗ-05</t>
    </r>
    <r>
      <rPr>
        <sz val="8"/>
        <rFont val="Arial Cyr"/>
        <family val="0"/>
      </rPr>
      <t>, гнед., мер., англо-араб.</t>
    </r>
  </si>
  <si>
    <t>006723</t>
  </si>
  <si>
    <t>СУХОВА Софья,02</t>
  </si>
  <si>
    <t>101902</t>
  </si>
  <si>
    <t>ШУМКОВА Кира,07</t>
  </si>
  <si>
    <t>032107</t>
  </si>
  <si>
    <r>
      <t xml:space="preserve">МАРГАРИТА-04, </t>
    </r>
    <r>
      <rPr>
        <sz val="8"/>
        <rFont val="Arial Cyr"/>
        <family val="0"/>
      </rPr>
      <t>рыж., коб., арабо-пони.</t>
    </r>
  </si>
  <si>
    <t>008772</t>
  </si>
  <si>
    <r>
      <t xml:space="preserve">МАДАГАСКАР-07, </t>
    </r>
    <r>
      <rPr>
        <sz val="8"/>
        <rFont val="Arial Cyr"/>
        <family val="0"/>
      </rPr>
      <t>рыж., мер., тракен.</t>
    </r>
  </si>
  <si>
    <t>008500</t>
  </si>
  <si>
    <t>КАНЕВА Анастасия,03</t>
  </si>
  <si>
    <t>079303</t>
  </si>
  <si>
    <t>МАРИ Даниэла,05</t>
  </si>
  <si>
    <t>072505</t>
  </si>
  <si>
    <t>ГОРБУНОВА Ольга,07</t>
  </si>
  <si>
    <t>029007</t>
  </si>
  <si>
    <r>
      <t xml:space="preserve">КАРАКАС-07, </t>
    </r>
    <r>
      <rPr>
        <sz val="8"/>
        <rFont val="Arial Cyr"/>
        <family val="0"/>
      </rPr>
      <t>чуб., мер., алт.</t>
    </r>
  </si>
  <si>
    <t>008767</t>
  </si>
  <si>
    <t>ПУЖАЙ Татьяна,07</t>
  </si>
  <si>
    <t>032207</t>
  </si>
  <si>
    <t>РУДАКОВА Ева,05</t>
  </si>
  <si>
    <t>071805</t>
  </si>
  <si>
    <r>
      <t xml:space="preserve">МАЧО-07, </t>
    </r>
    <r>
      <rPr>
        <sz val="8"/>
        <rFont val="Arial Cyr"/>
        <family val="0"/>
      </rPr>
      <t>чуб., мер., алт.</t>
    </r>
  </si>
  <si>
    <t>008768</t>
  </si>
  <si>
    <r>
      <t xml:space="preserve">БАБУСАР-01, </t>
    </r>
    <r>
      <rPr>
        <sz val="8"/>
        <rFont val="Arial Cyr"/>
        <family val="0"/>
      </rPr>
      <t>гнед., жер., буд.</t>
    </r>
  </si>
  <si>
    <t>006412</t>
  </si>
  <si>
    <t>ИЛЬИНЫХ Анна,05</t>
  </si>
  <si>
    <t>072405</t>
  </si>
  <si>
    <r>
      <t xml:space="preserve">ДУЭНИЯ-11, </t>
    </r>
    <r>
      <rPr>
        <sz val="8"/>
        <rFont val="Arial Cyr"/>
        <family val="0"/>
      </rPr>
      <t>гнед.-пегая, коб., нем.пони.</t>
    </r>
  </si>
  <si>
    <t>САВЕНКОВА Полина,05</t>
  </si>
  <si>
    <t>070105</t>
  </si>
  <si>
    <t>САДАБАЕВА Амина,07</t>
  </si>
  <si>
    <t>032307</t>
  </si>
  <si>
    <t>КАТАЕВА Мария,06</t>
  </si>
  <si>
    <t>АХО Эвелина,05</t>
  </si>
  <si>
    <t>ГАВРИЛОВИЧ Валерия,06</t>
  </si>
  <si>
    <t>УЛЬЯНОВА Олеся</t>
  </si>
  <si>
    <r>
      <t xml:space="preserve">ЛАБАЗ-00, </t>
    </r>
    <r>
      <rPr>
        <sz val="8"/>
        <rFont val="Arial Cyr"/>
        <family val="0"/>
      </rPr>
      <t>сер., мер., о.рыс.</t>
    </r>
  </si>
  <si>
    <t>008756</t>
  </si>
  <si>
    <r>
      <t xml:space="preserve">ВЫПРАВКА-10, </t>
    </r>
    <r>
      <rPr>
        <sz val="8"/>
        <rFont val="Arial Cyr"/>
        <family val="0"/>
      </rPr>
      <t>ворон., коб., б/п.</t>
    </r>
  </si>
  <si>
    <r>
      <t>АТЛАС-01,</t>
    </r>
    <r>
      <rPr>
        <sz val="8"/>
        <rFont val="Arial Cyr"/>
        <family val="0"/>
      </rPr>
      <t xml:space="preserve"> т.рыж., жер., рус.тя</t>
    </r>
    <r>
      <rPr>
        <b/>
        <sz val="8"/>
        <rFont val="Arial Cyr"/>
        <family val="0"/>
      </rPr>
      <t>ж.</t>
    </r>
  </si>
  <si>
    <t>008775</t>
  </si>
  <si>
    <t>БЕСПАЛОВА Ольга,95</t>
  </si>
  <si>
    <t>047095</t>
  </si>
  <si>
    <t>РАГУЛИНА Нина,89</t>
  </si>
  <si>
    <t>037489</t>
  </si>
  <si>
    <t>БОНДАРЕВА Александра,99</t>
  </si>
  <si>
    <t>073999</t>
  </si>
  <si>
    <t>III</t>
  </si>
  <si>
    <r>
      <t>ЭЛЬБРУС-01,</t>
    </r>
    <r>
      <rPr>
        <sz val="8"/>
        <rFont val="Arial Cyr"/>
        <family val="0"/>
      </rPr>
      <t xml:space="preserve"> сер., мер., р.рыс.</t>
    </r>
  </si>
  <si>
    <t>СТРЕЛАВИНА Эльмира,03</t>
  </si>
  <si>
    <r>
      <t xml:space="preserve">ЗАКАТ-02, </t>
    </r>
    <r>
      <rPr>
        <sz val="8"/>
        <rFont val="Arial Cyr"/>
        <family val="0"/>
      </rPr>
      <t>сер., мер., р.рыс.</t>
    </r>
  </si>
  <si>
    <t>008755</t>
  </si>
  <si>
    <t>ЧУХЛЕБО Анастасия,07</t>
  </si>
  <si>
    <t>029807</t>
  </si>
  <si>
    <t>IIю</t>
  </si>
  <si>
    <r>
      <t>ФЕОДАЛ-03,</t>
    </r>
    <r>
      <rPr>
        <sz val="8"/>
        <rFont val="Arial Cyr"/>
        <family val="0"/>
      </rPr>
      <t xml:space="preserve"> сер., мер., о.рыс.</t>
    </r>
  </si>
  <si>
    <t>008774</t>
  </si>
  <si>
    <t>ШЕВЧЕК Злата,07</t>
  </si>
  <si>
    <t>029707</t>
  </si>
  <si>
    <t>КУЗНЕЦОВА Анастасия,04</t>
  </si>
  <si>
    <t>РОТЕНБЕРГЕР Софья,05</t>
  </si>
  <si>
    <t>КИВЕНКО Екатерина,03</t>
  </si>
  <si>
    <t>108803</t>
  </si>
  <si>
    <r>
      <t xml:space="preserve">ДИАДЕМА-09, </t>
    </r>
    <r>
      <rPr>
        <sz val="8"/>
        <rFont val="Arial Cyr"/>
        <family val="0"/>
      </rPr>
      <t>кобыла, гн. полукр., Эрмитаж, Самарская обл</t>
    </r>
  </si>
  <si>
    <t>021835</t>
  </si>
  <si>
    <t>ч/в Карасёва</t>
  </si>
  <si>
    <t>ХМАО, г.Нягань</t>
  </si>
  <si>
    <t>КОРШУНОВИЧ Анастасия,05</t>
  </si>
  <si>
    <t>062805</t>
  </si>
  <si>
    <t>ЗВЕНИСЛАВКА-08, кобыла, гн. полукр., Кузя, Вологодская обл</t>
  </si>
  <si>
    <t>021836</t>
  </si>
  <si>
    <t>САЛОМАТОВА Полина,03</t>
  </si>
  <si>
    <t>099403</t>
  </si>
  <si>
    <t>ШЕВЕЛЁВА Анна,03</t>
  </si>
  <si>
    <t>099303</t>
  </si>
  <si>
    <r>
      <t xml:space="preserve">ЗВЕНИСЛАВКА-08, </t>
    </r>
    <r>
      <rPr>
        <sz val="8"/>
        <rFont val="Arial Cyr"/>
        <family val="0"/>
      </rPr>
      <t>кобыла, гн. полукр., Кузя, Вологодская обл</t>
    </r>
  </si>
  <si>
    <t>ЮЛДАШЕВА Ульяна,03</t>
  </si>
  <si>
    <t>098403</t>
  </si>
  <si>
    <t>АБРАМОВА Анна,02</t>
  </si>
  <si>
    <r>
      <t xml:space="preserve">ХОБАРТ-05, </t>
    </r>
    <r>
      <rPr>
        <sz val="8"/>
        <rFont val="Arial Cyr"/>
        <family val="0"/>
      </rPr>
      <t>мер., гнед., ганновер.</t>
    </r>
  </si>
  <si>
    <t>013122</t>
  </si>
  <si>
    <t>ч/в Кузьменко</t>
  </si>
  <si>
    <t>ЧК "Досуг", Нефтеюганский р-он</t>
  </si>
  <si>
    <r>
      <t xml:space="preserve">ПРОЛОГ-09, </t>
    </r>
    <r>
      <rPr>
        <sz val="8"/>
        <rFont val="Arial Cyr"/>
        <family val="0"/>
      </rPr>
      <t>мер., гнед., тракен.</t>
    </r>
  </si>
  <si>
    <t>ч/в Оздоба</t>
  </si>
  <si>
    <t>КОПТЕЕВА Анна-Мария,02</t>
  </si>
  <si>
    <t>АНДРИЯНОВА Анастасия,01</t>
  </si>
  <si>
    <t>ч/в</t>
  </si>
  <si>
    <t>КСК "Догони ветер, г.Нефтеюганск</t>
  </si>
  <si>
    <t>СИМИКИНА Анастасия,02</t>
  </si>
  <si>
    <t>044102</t>
  </si>
  <si>
    <r>
      <t xml:space="preserve">ПОМПЕЯ-07, </t>
    </r>
    <r>
      <rPr>
        <sz val="8"/>
        <rFont val="Arial Cyr"/>
        <family val="0"/>
      </rPr>
      <t>гнед., коб., тракен.</t>
    </r>
  </si>
  <si>
    <t>ИШМУХАМЕТОВА Софья,05</t>
  </si>
  <si>
    <t>082005</t>
  </si>
  <si>
    <r>
      <t xml:space="preserve">КНЯЖНА Э-07, </t>
    </r>
    <r>
      <rPr>
        <sz val="8"/>
        <rFont val="Arial Cyr"/>
        <family val="0"/>
      </rPr>
      <t>коб., гнед., терская.</t>
    </r>
  </si>
  <si>
    <t>005640</t>
  </si>
  <si>
    <t>ММАУ "Старт"</t>
  </si>
  <si>
    <t>ММАУ "Старт", г.Мегион</t>
  </si>
  <si>
    <r>
      <t xml:space="preserve">КРИСТАЛЛ-04, </t>
    </r>
    <r>
      <rPr>
        <sz val="8"/>
        <rFont val="Arial Cyr"/>
        <family val="0"/>
      </rPr>
      <t>сер., жер., р.рыс</t>
    </r>
    <r>
      <rPr>
        <b/>
        <sz val="8"/>
        <rFont val="Arial Cyr"/>
        <family val="0"/>
      </rPr>
      <t xml:space="preserve"> </t>
    </r>
  </si>
  <si>
    <t>012532</t>
  </si>
  <si>
    <t>ММАУ "Старт" г.Мегион</t>
  </si>
  <si>
    <r>
      <t xml:space="preserve">ЭКВАДОР-12, </t>
    </r>
    <r>
      <rPr>
        <sz val="8"/>
        <rFont val="Arial Cyr"/>
        <family val="0"/>
      </rPr>
      <t>мер., гнед., голштин.</t>
    </r>
  </si>
  <si>
    <t>018781</t>
  </si>
  <si>
    <t>НАГОРНОВА София,06</t>
  </si>
  <si>
    <t>049506</t>
  </si>
  <si>
    <t>ПАВЛОВА Ульяна,01</t>
  </si>
  <si>
    <t>082701</t>
  </si>
  <si>
    <t>КВАШИНА Вероника,02</t>
  </si>
  <si>
    <t>039602</t>
  </si>
  <si>
    <t>г.Сургут</t>
  </si>
  <si>
    <r>
      <t xml:space="preserve">КАТАЛОНИЯ-12, </t>
    </r>
    <r>
      <rPr>
        <sz val="8"/>
        <rFont val="Arial Cyr"/>
        <family val="0"/>
      </rPr>
      <t>коб., рыж., тракен.</t>
    </r>
  </si>
  <si>
    <t>021704</t>
  </si>
  <si>
    <t>ч/в Квашина</t>
  </si>
  <si>
    <t>ХАЛИКОВА Наталья</t>
  </si>
  <si>
    <t>018384</t>
  </si>
  <si>
    <t>КАЗАКОВА Диана,06</t>
  </si>
  <si>
    <t>048806</t>
  </si>
  <si>
    <t xml:space="preserve">Главный секретарь соревнований       </t>
  </si>
  <si>
    <r>
      <t xml:space="preserve">ЛАС ВЕГАС-08, </t>
    </r>
    <r>
      <rPr>
        <sz val="8"/>
        <rFont val="Arial Cyr"/>
        <family val="0"/>
      </rPr>
      <t>рыж., мер., ганновер.</t>
    </r>
  </si>
  <si>
    <r>
      <t xml:space="preserve">ЭФЕС-06, </t>
    </r>
    <r>
      <rPr>
        <sz val="8"/>
        <rFont val="Arial Cyr"/>
        <family val="0"/>
      </rPr>
      <t>гнед., мер., укр.верх.</t>
    </r>
  </si>
  <si>
    <r>
      <t xml:space="preserve">КОНФЛИКТ-2001, </t>
    </r>
    <r>
      <rPr>
        <sz val="8"/>
        <rFont val="Arial Cyr"/>
        <family val="0"/>
      </rPr>
      <t>сер., мер., б/п.</t>
    </r>
  </si>
  <si>
    <t>ЖАГОРИНА Екатерина</t>
  </si>
  <si>
    <t>БРИЗ-05, гнед., мер., англо-араб.</t>
  </si>
  <si>
    <t>БОЛОТОВА Мария</t>
  </si>
  <si>
    <t>18-23 сентября 2019 г.</t>
  </si>
  <si>
    <t>Ппю</t>
  </si>
  <si>
    <t>м7</t>
  </si>
  <si>
    <t>014536</t>
  </si>
  <si>
    <r>
      <t xml:space="preserve">ПУЭРРА-11, </t>
    </r>
    <r>
      <rPr>
        <sz val="8"/>
        <rFont val="Arial Cyr"/>
        <family val="0"/>
      </rPr>
      <t>рыж., коб., полукр.</t>
    </r>
  </si>
  <si>
    <r>
      <t xml:space="preserve">АБСОЛЮТ Фольдагер-13, </t>
    </r>
    <r>
      <rPr>
        <sz val="8"/>
        <rFont val="Arial Cyr"/>
        <family val="0"/>
      </rPr>
      <t>мер., гнед., дат.</t>
    </r>
  </si>
  <si>
    <t>015408</t>
  </si>
  <si>
    <t>022802</t>
  </si>
  <si>
    <r>
      <t xml:space="preserve">ТУАРЭК-14, </t>
    </r>
    <r>
      <rPr>
        <sz val="8"/>
        <rFont val="Arial Cyr"/>
        <family val="0"/>
      </rPr>
      <t>жеребец, т.-гн. полукр., Изгиб, КСК "Конаковские Конюшни"</t>
    </r>
  </si>
  <si>
    <r>
      <t xml:space="preserve">ФАВОРИТ-11, </t>
    </r>
    <r>
      <rPr>
        <sz val="8"/>
        <rFont val="Arial Cyr"/>
        <family val="0"/>
      </rPr>
      <t>мерин, гн. полукр., Ванкувер, КСК "Конаковские Конюшни"</t>
    </r>
  </si>
  <si>
    <t>022803</t>
  </si>
  <si>
    <r>
      <t>БЕАТРИЧЕ-09,</t>
    </r>
    <r>
      <rPr>
        <sz val="8"/>
        <rFont val="Arial Cyr"/>
        <family val="0"/>
      </rPr>
      <t xml:space="preserve"> рыж., коб., б/п.</t>
    </r>
  </si>
  <si>
    <t>008753</t>
  </si>
  <si>
    <t>015889</t>
  </si>
  <si>
    <r>
      <t xml:space="preserve">ФИЛАТЕЛИСТ-12, </t>
    </r>
    <r>
      <rPr>
        <sz val="8"/>
        <rFont val="Arial Cyr"/>
        <family val="0"/>
      </rPr>
      <t>жеребец, гн. полукр., Люббин, Украина</t>
    </r>
  </si>
  <si>
    <t>КАЛГАНОВА Евгения,04</t>
  </si>
  <si>
    <r>
      <t xml:space="preserve">МИСТИК-03, </t>
    </r>
    <r>
      <rPr>
        <sz val="8"/>
        <rFont val="Arial Cyr"/>
        <family val="0"/>
      </rPr>
      <t>рыж., мер., тракен.</t>
    </r>
  </si>
  <si>
    <t>КОЗЛОВА Полина,04</t>
  </si>
  <si>
    <t>АМЕЛИЧКИНА Софья,05</t>
  </si>
  <si>
    <t>021447</t>
  </si>
  <si>
    <t>006715</t>
  </si>
  <si>
    <t>015847</t>
  </si>
  <si>
    <r>
      <t xml:space="preserve">АВАТАР-09, </t>
    </r>
    <r>
      <rPr>
        <sz val="8"/>
        <rFont val="Arial Cyr"/>
        <family val="0"/>
      </rPr>
      <t>мерин, зол.-гн. полукр., Алназар, Омская обл</t>
    </r>
  </si>
  <si>
    <r>
      <t xml:space="preserve">БИ РОУЗ-13, </t>
    </r>
    <r>
      <rPr>
        <sz val="8"/>
        <rFont val="Arial Cyr"/>
        <family val="0"/>
      </rPr>
      <t>кобыла, т.-гн. ган., Баллетмейстер, Украина</t>
    </r>
  </si>
  <si>
    <t>060304</t>
  </si>
  <si>
    <r>
      <t xml:space="preserve">МОНТС-98, </t>
    </r>
    <r>
      <rPr>
        <sz val="8"/>
        <rFont val="Arial Cyr"/>
        <family val="0"/>
      </rPr>
      <t>сер., жер., гол.теплокров.</t>
    </r>
  </si>
  <si>
    <t>000247</t>
  </si>
  <si>
    <t>012466</t>
  </si>
  <si>
    <r>
      <t xml:space="preserve">ФЛОРИДА-10, </t>
    </r>
    <r>
      <rPr>
        <sz val="8"/>
        <rFont val="Arial Cyr"/>
        <family val="0"/>
      </rPr>
      <t>кобыла, гн. трак., Океан, Кировский к/з</t>
    </r>
  </si>
  <si>
    <t>095304</t>
  </si>
  <si>
    <t>(</t>
  </si>
  <si>
    <t>САВВАТЕЕВА Алиса,06</t>
  </si>
  <si>
    <t>017106</t>
  </si>
  <si>
    <t>САВЛУК Дарья,06</t>
  </si>
  <si>
    <t>050806</t>
  </si>
  <si>
    <r>
      <t xml:space="preserve">САННИ ДЕЙ-04, </t>
    </r>
    <r>
      <rPr>
        <sz val="8"/>
        <rFont val="Arial Cyr"/>
        <family val="0"/>
      </rPr>
      <t>рыж., мер., KWPN</t>
    </r>
  </si>
  <si>
    <t>009623</t>
  </si>
  <si>
    <t>ЛЕНЕНКО Ирина,01</t>
  </si>
  <si>
    <t>012901</t>
  </si>
  <si>
    <t>014696</t>
  </si>
  <si>
    <t>БЕРЕЙША Милена,04</t>
  </si>
  <si>
    <t>010694</t>
  </si>
  <si>
    <t>018899</t>
  </si>
  <si>
    <t>016204</t>
  </si>
  <si>
    <t>САМОХВАЛОВА Варвара,08</t>
  </si>
  <si>
    <t>006724</t>
  </si>
  <si>
    <t>НАУМОВА Полина,08</t>
  </si>
  <si>
    <t>КИСЕЛЁВА Алина,08</t>
  </si>
  <si>
    <t>ГАВРИЛОВИЧ Анна,06</t>
  </si>
  <si>
    <t>ГОРОХОВА Софья,04</t>
  </si>
  <si>
    <t>ПОПКОВА Ульяна,07</t>
  </si>
  <si>
    <t>ТАРАЛЛО Софья,09</t>
  </si>
  <si>
    <t>ЗАЙЦЕВА Пелагея,08</t>
  </si>
  <si>
    <t>РЕВА Василиса,07</t>
  </si>
  <si>
    <t>ЖУРАВЛЁВА Вероника,03</t>
  </si>
  <si>
    <r>
      <t xml:space="preserve">РОБ РОЙ-10, </t>
    </r>
    <r>
      <rPr>
        <sz val="8"/>
        <rFont val="Arial Cyr"/>
        <family val="0"/>
      </rPr>
      <t>мерин, рыж. полукр., Руф 36, Тверская обл</t>
    </r>
  </si>
  <si>
    <r>
      <t xml:space="preserve">БАСЭЯ-04, </t>
    </r>
    <r>
      <rPr>
        <sz val="8"/>
        <rFont val="Arial Cyr"/>
        <family val="0"/>
      </rPr>
      <t>гнед., коб., буд.</t>
    </r>
  </si>
  <si>
    <r>
      <t>БАСЭЯ-04, г</t>
    </r>
    <r>
      <rPr>
        <sz val="8"/>
        <rFont val="Arial Cyr"/>
        <family val="0"/>
      </rPr>
      <t>нед., коб., буд.</t>
    </r>
  </si>
  <si>
    <r>
      <t xml:space="preserve">КОРЛАНДОС-10, </t>
    </r>
    <r>
      <rPr>
        <sz val="8"/>
        <rFont val="Arial Cyr"/>
        <family val="0"/>
      </rPr>
      <t>жеребец, гн. ган., Корленски Джи, Германия</t>
    </r>
  </si>
  <si>
    <r>
      <t>РУБЕЦ-08,</t>
    </r>
    <r>
      <rPr>
        <sz val="8"/>
        <rFont val="Arial Cyr"/>
        <family val="0"/>
      </rPr>
      <t xml:space="preserve"> мерин, рыж. буд., Радиус 83, к/з им. С.М.Буденного</t>
    </r>
  </si>
  <si>
    <r>
      <t>РОБ РОЙ-10</t>
    </r>
    <r>
      <rPr>
        <sz val="8"/>
        <rFont val="Arial Cyr"/>
        <family val="0"/>
      </rPr>
      <t>, мерин, рыж. полукр., Руф 36, Тверская обл</t>
    </r>
  </si>
  <si>
    <t>ЧЕРНОВА Евгения</t>
  </si>
  <si>
    <t>016678</t>
  </si>
  <si>
    <r>
      <t xml:space="preserve">РАУДИ-10, </t>
    </r>
    <r>
      <rPr>
        <sz val="8"/>
        <rFont val="Arial Cyr"/>
        <family val="0"/>
      </rPr>
      <t>чуб., мер., алт.</t>
    </r>
  </si>
  <si>
    <t>023574</t>
  </si>
  <si>
    <t>015509</t>
  </si>
  <si>
    <t>ТКАЧЕНКО Софья,06</t>
  </si>
  <si>
    <r>
      <t xml:space="preserve">ПРОГРЕСС-04, </t>
    </r>
    <r>
      <rPr>
        <sz val="8"/>
        <rFont val="Arial Cyr"/>
        <family val="0"/>
      </rPr>
      <t>рыж., жер., ч/к.</t>
    </r>
  </si>
  <si>
    <t>012533</t>
  </si>
  <si>
    <t>ХРАМКОВА Глория,07</t>
  </si>
  <si>
    <t>018711</t>
  </si>
  <si>
    <r>
      <t xml:space="preserve">ШТОРМ-04, </t>
    </r>
    <r>
      <rPr>
        <sz val="8"/>
        <rFont val="Arial Cyr"/>
        <family val="0"/>
      </rPr>
      <t>мерин, гн. полукр., Тор, Тюменская обл</t>
    </r>
  </si>
  <si>
    <t>МЕЛЬНИКОВА Юлия,07</t>
  </si>
  <si>
    <t>033707</t>
  </si>
  <si>
    <t>ДМИТРИЕНКО Софья</t>
  </si>
  <si>
    <t>032991</t>
  </si>
  <si>
    <t>ч/в Халикова</t>
  </si>
  <si>
    <t>ОХМУШ Мария,04</t>
  </si>
  <si>
    <t>АМИНОВ Климентий,05</t>
  </si>
  <si>
    <t>АМИНОВ Богдан,05</t>
  </si>
  <si>
    <t>КЛЮКВИНА Елизавета,05</t>
  </si>
  <si>
    <t>САГИТУЛИНА Анна,08</t>
  </si>
  <si>
    <t>020108</t>
  </si>
  <si>
    <r>
      <t xml:space="preserve">СОКОЛ-10, </t>
    </r>
    <r>
      <rPr>
        <sz val="8"/>
        <rFont val="Arial Cyr"/>
        <family val="0"/>
      </rPr>
      <t>гнед., мер., полукр.</t>
    </r>
  </si>
  <si>
    <t>021805</t>
  </si>
  <si>
    <t>ДЮКСК</t>
  </si>
  <si>
    <t>ДЮКСК, Сургутский район</t>
  </si>
  <si>
    <r>
      <t xml:space="preserve">АМЕТИСТ-13, </t>
    </r>
    <r>
      <rPr>
        <sz val="8"/>
        <rFont val="Arial Cyr"/>
        <family val="0"/>
      </rPr>
      <t>гнед., мер., полукр.</t>
    </r>
  </si>
  <si>
    <t>КНЯЗЕВА Анастасия,04</t>
  </si>
  <si>
    <t>110804</t>
  </si>
  <si>
    <r>
      <t xml:space="preserve">АМАДЕЙ-08, </t>
    </r>
    <r>
      <rPr>
        <sz val="8"/>
        <rFont val="Arial Cyr"/>
        <family val="0"/>
      </rPr>
      <t>гнед., жер., полукр.</t>
    </r>
  </si>
  <si>
    <t>009561</t>
  </si>
  <si>
    <t>ЗАКИРОВА Айгуль,97</t>
  </si>
  <si>
    <t>033297</t>
  </si>
  <si>
    <t>ТИМОФЕЕВА Варвара,04</t>
  </si>
  <si>
    <t>000113</t>
  </si>
  <si>
    <r>
      <t xml:space="preserve">ГОЛИАФ-09, </t>
    </r>
    <r>
      <rPr>
        <sz val="8"/>
        <rFont val="Arial Cyr"/>
        <family val="0"/>
      </rPr>
      <t>рыж., мер., полукр.</t>
    </r>
  </si>
  <si>
    <t>012557</t>
  </si>
  <si>
    <t>САБИНИНА Татьяна,02</t>
  </si>
  <si>
    <t>102902</t>
  </si>
  <si>
    <r>
      <t xml:space="preserve">ПУТНИК-06, </t>
    </r>
    <r>
      <rPr>
        <sz val="8"/>
        <rFont val="Arial Cyr"/>
        <family val="0"/>
      </rPr>
      <t>гнед., жно., о.рыс.</t>
    </r>
  </si>
  <si>
    <t>013344</t>
  </si>
  <si>
    <t>МАУ ФОК "Олимп"</t>
  </si>
  <si>
    <t>МАУ ФОК "Олимп", Советский р-он</t>
  </si>
  <si>
    <t>МАЗАНЬКО Вероника,03</t>
  </si>
  <si>
    <t>БОРОДИНА Екатерина,04</t>
  </si>
  <si>
    <t>ЭКК Юлия,02</t>
  </si>
  <si>
    <t>ЧИРКОВА Елена,02</t>
  </si>
  <si>
    <r>
      <t xml:space="preserve">МИПИТА-10, </t>
    </r>
    <r>
      <rPr>
        <sz val="8"/>
        <rFont val="Arial Cyr"/>
        <family val="0"/>
      </rPr>
      <t>игрен., коб., приобск.</t>
    </r>
  </si>
  <si>
    <t>-</t>
  </si>
  <si>
    <t>ГОЛЯК Даяна,03</t>
  </si>
  <si>
    <t>104403</t>
  </si>
  <si>
    <r>
      <t xml:space="preserve">ТИ ДЖЕЙ-12, </t>
    </r>
    <r>
      <rPr>
        <sz val="8"/>
        <rFont val="Arial Cyr"/>
        <family val="0"/>
      </rPr>
      <t>рыж., жер., полукр.</t>
    </r>
  </si>
  <si>
    <t>023376</t>
  </si>
  <si>
    <t>МБУ СШОР "Центр Югорского Спорта"</t>
  </si>
  <si>
    <t>МБУ СШОР "Центр Югорского Спорта", г.Югорск</t>
  </si>
  <si>
    <r>
      <t xml:space="preserve">ЛАЙМАН РАШ-10, </t>
    </r>
    <r>
      <rPr>
        <sz val="8"/>
        <rFont val="Arial Cyr"/>
        <family val="0"/>
      </rPr>
      <t>карак., мео., полукр.</t>
    </r>
  </si>
  <si>
    <t>023381</t>
  </si>
  <si>
    <t>009718</t>
  </si>
  <si>
    <r>
      <t xml:space="preserve">ЛАМБЕРН-07, </t>
    </r>
    <r>
      <rPr>
        <sz val="8"/>
        <rFont val="Arial Cyr"/>
        <family val="0"/>
      </rPr>
      <t>гнед., мер., тракен.</t>
    </r>
  </si>
  <si>
    <t>ОМЕЛЮХИНА Дарья,05</t>
  </si>
  <si>
    <t>095405</t>
  </si>
  <si>
    <t>КАВЕРИНА Анастасия,03</t>
  </si>
  <si>
    <t>105203</t>
  </si>
  <si>
    <t>ГАФЕЕВА Ксенья,04</t>
  </si>
  <si>
    <t>095204</t>
  </si>
  <si>
    <t>108902</t>
  </si>
  <si>
    <r>
      <t xml:space="preserve">ХОБАРТ-05, </t>
    </r>
    <r>
      <rPr>
        <sz val="8"/>
        <rFont val="Arial Cyr"/>
        <family val="0"/>
      </rPr>
      <t>гнед., мер., ганновер.</t>
    </r>
  </si>
  <si>
    <r>
      <t xml:space="preserve">ПРОЛОГ-09, </t>
    </r>
    <r>
      <rPr>
        <sz val="8"/>
        <rFont val="Arial Cyr"/>
        <family val="0"/>
      </rPr>
      <t>гнед., мер., тракен.</t>
    </r>
  </si>
  <si>
    <t>013155</t>
  </si>
  <si>
    <t>ЧК "Досуг", Нефтеюганский р-он.</t>
  </si>
  <si>
    <t>ОСТОРОВСКАЯ Анастасия,04</t>
  </si>
  <si>
    <t>010904</t>
  </si>
  <si>
    <t>Соловьёва Е.И.</t>
  </si>
  <si>
    <t>FEI. Кубок вызова. Предварительный тест. Любители.</t>
  </si>
  <si>
    <t>Время</t>
  </si>
  <si>
    <t>Фамилия имя всадника</t>
  </si>
  <si>
    <t>Звание разряд</t>
  </si>
  <si>
    <t>Владелец</t>
  </si>
  <si>
    <t>Регион, команда</t>
  </si>
  <si>
    <t>Главный судья</t>
  </si>
  <si>
    <t>Главный секретарь</t>
  </si>
  <si>
    <t>ПАРХОМЧИК Егор</t>
  </si>
  <si>
    <t>19 сентября 2019г.</t>
  </si>
  <si>
    <t>в/к</t>
  </si>
  <si>
    <t>Коростелёва Е.Н.</t>
  </si>
  <si>
    <t>Предварительный приз. Юноши.</t>
  </si>
  <si>
    <t>Тест по выбору. Лица с ОВЗ.</t>
  </si>
  <si>
    <t>21 сентября 2019г.</t>
  </si>
  <si>
    <t>Щербаков Д.С.</t>
  </si>
  <si>
    <t>ТЕХНИЧЕСКИЕ РЕЗУЛЬТАТЫ</t>
  </si>
  <si>
    <t>место</t>
  </si>
  <si>
    <t>Кличка лошади.г.р.пол.масть.порода.отец.место рождения</t>
  </si>
  <si>
    <t>С</t>
  </si>
  <si>
    <t xml:space="preserve">Ошибки </t>
  </si>
  <si>
    <t>Всего баллов</t>
  </si>
  <si>
    <t>Средний балл</t>
  </si>
  <si>
    <t>Всего %</t>
  </si>
  <si>
    <t>присвоение разряда</t>
  </si>
  <si>
    <t>баллы</t>
  </si>
  <si>
    <t>%</t>
  </si>
  <si>
    <t>Место</t>
  </si>
  <si>
    <t>Баллы</t>
  </si>
  <si>
    <t>Открытые региональныесоревнования по конкуру и выездке</t>
  </si>
  <si>
    <t>Судьи: Е-Халикова н.А.(г.Сургут), С-Коростелёва Е.Н.(г.Х-М),  М-Абдулаева Н.Ю.(г.Х-М)</t>
  </si>
  <si>
    <t>Командный приз. Уровень I-V. Паралимпийская выездка.</t>
  </si>
  <si>
    <t>Открытые Региональные соревнования по конкуру и выездке</t>
  </si>
  <si>
    <t>ТЕХНИЧЕСКИЙ РЕЗУЛЬТАТ</t>
  </si>
  <si>
    <t>Маршрут № 1, 90 см. Классический.  Ст. 9.8.2.1. Общий зачёт.</t>
  </si>
  <si>
    <t>Фамилия, имя всадника</t>
  </si>
  <si>
    <t>Команда</t>
  </si>
  <si>
    <t>Результат</t>
  </si>
  <si>
    <t>выполнение разряда</t>
  </si>
  <si>
    <t>Ш. О.</t>
  </si>
  <si>
    <t>исключен</t>
  </si>
  <si>
    <t>19 сентября 2019 г.</t>
  </si>
  <si>
    <t>Маршрут № 1, 90 см. Классический.  Ст. 9.8.2.1. Дети</t>
  </si>
  <si>
    <t>Судьи: Е-Соловьёва Е.И.(г.Х-М), С-Колодко С.Н.(г.Х-М),  М-Халикова н.А.(г.Сургут)</t>
  </si>
  <si>
    <t>Коростелёва Е.И.</t>
  </si>
  <si>
    <t>А</t>
  </si>
  <si>
    <t>УСС "Факел"</t>
  </si>
  <si>
    <t>_</t>
  </si>
  <si>
    <t>КАБИРОВА Ярослава,05</t>
  </si>
  <si>
    <t>Е</t>
  </si>
  <si>
    <t>М</t>
  </si>
  <si>
    <t>Маршрут № 2, 100 см. Классический.  Ст. 9.8.2.2. Общий зачёт.</t>
  </si>
  <si>
    <t>Маршрут № 2, 100 см. Классический.  Ст. 9.8.2.2. Дети.</t>
  </si>
  <si>
    <t>20 сентября 2019 г.</t>
  </si>
  <si>
    <t>20 сентября 2019г.</t>
  </si>
  <si>
    <t>Личный приз. Уровень I-V. Паралимпийская выездка.</t>
  </si>
  <si>
    <t>КЮР. Уровень I-V. Паралимпийская выездка.</t>
  </si>
  <si>
    <t>19-21 сентября 2019г.</t>
  </si>
  <si>
    <t xml:space="preserve"> Уровень I-V. Паралимпийская выездка.</t>
  </si>
  <si>
    <t>Предварительный приз - В. Дети.</t>
  </si>
  <si>
    <t>Судьи: Е-Коростелёва Е.Н.(г.Х-М), С-Колодко С.Н.(г.Х-М),  М-Абдулаева Н.Ю.(г.Х-М).</t>
  </si>
  <si>
    <t>Маршрут № 3, 70 см. На управление и переходы. Дети.</t>
  </si>
  <si>
    <t>КОРЕАНДЕР-97, мерин, сер. ган., Feldmaus, Германия</t>
  </si>
  <si>
    <t>002000</t>
  </si>
  <si>
    <t>Рабочая тропа.</t>
  </si>
  <si>
    <t>скдья 1</t>
  </si>
  <si>
    <t>Судья 2</t>
  </si>
  <si>
    <t>Средния балл</t>
  </si>
  <si>
    <t>РАКК Грета</t>
  </si>
  <si>
    <t>ГРЕБЁНКИНА Элеонора</t>
  </si>
  <si>
    <t>б\р</t>
  </si>
  <si>
    <t>2,24,77</t>
  </si>
  <si>
    <t>2,52,61</t>
  </si>
  <si>
    <t>3,42,01</t>
  </si>
  <si>
    <t>3,16,99</t>
  </si>
  <si>
    <t>3,08,71</t>
  </si>
  <si>
    <t>3,14,69</t>
  </si>
  <si>
    <t>Судьи: Карасёва М., Павлова У.</t>
  </si>
  <si>
    <t>Судьи: Е-Колодко С.Н.(г.Х-М), С-Халикова н.А.(г.Сургут),  М-Коростелёва Е.Н.(г.Х-М.).</t>
  </si>
  <si>
    <t>Командный приз. Дети. Общий зачёт.</t>
  </si>
  <si>
    <t>Командный приз. Дети. Зачёт мальчики/девочки.</t>
  </si>
  <si>
    <t>Судьи: Е-Абдулаева Н.Ю.(г.Х-М), С-Коростелёва Е.Н.(г.Х-М),  М-Халикова Н.А.(г.Сургут).</t>
  </si>
  <si>
    <t>Номер паспорта</t>
  </si>
  <si>
    <t>Т</t>
  </si>
  <si>
    <t>выполнение норматива</t>
  </si>
  <si>
    <t>21 сентября 2019 г.</t>
  </si>
  <si>
    <t>КП,%</t>
  </si>
  <si>
    <t>ЛП,%</t>
  </si>
  <si>
    <t>КЮР,%</t>
  </si>
  <si>
    <t>средний%</t>
  </si>
  <si>
    <t>Паралимпийская выездка. Уровень I-V.</t>
  </si>
  <si>
    <t>Судьи: Е-Халикова н.А.(г.Сургут), С-Колодко С.Н.(г.Х-М),  М-Абдулаева Н.Ю.(г.Х-М)</t>
  </si>
  <si>
    <t>Маршрут № 5, 80 см. Развивающий, приближенный к норме времени.  Ст. 9.8.2.1. Дети</t>
  </si>
  <si>
    <t>норма времени 63 сек</t>
  </si>
  <si>
    <t>Маршрут № 5, 80 см. Развивающий, приближенный к норме времени.  Ст. 9.8.2.1. Общий.</t>
  </si>
  <si>
    <t xml:space="preserve">Маршрут № 4, 105 см. На чистоту и резвость.  Ст. 9.8.2.1. </t>
  </si>
  <si>
    <t>Манежная езда №1.3 (2016).(схемы ФКС-С-Пб). Шаг-рысь.Группы начальной подготовки.</t>
  </si>
  <si>
    <t>22 сентября 2019 г.</t>
  </si>
  <si>
    <t xml:space="preserve">Конкур № 6, 110 см В две фазы. . </t>
  </si>
  <si>
    <t>УСС"Факел"</t>
  </si>
  <si>
    <t>Маршрут № 7, 60 см. Эстафета.  Ст. 9.8.2.1. Дети.</t>
  </si>
  <si>
    <t>Маршрут № 7, 60 см. Эстафета.  Ст. 9.8.2.1. Общий.</t>
  </si>
  <si>
    <t>Iiю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</si>
</sst>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84">
    <font>
      <sz val="11"/>
      <color theme="1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8"/>
      <name val="Times New Roman"/>
      <family val="1"/>
    </font>
    <font>
      <i/>
      <sz val="14"/>
      <name val="Georgia"/>
      <family val="1"/>
    </font>
    <font>
      <b/>
      <i/>
      <sz val="18"/>
      <name val="Georgia"/>
      <family val="1"/>
    </font>
    <font>
      <b/>
      <i/>
      <sz val="10"/>
      <name val="Arial Cyr"/>
      <family val="0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"/>
      <family val="2"/>
    </font>
    <font>
      <sz val="8"/>
      <name val="Cambria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7"/>
      <name val="Arial Cyr"/>
      <family val="0"/>
    </font>
    <font>
      <b/>
      <i/>
      <sz val="16"/>
      <name val="Times New Roman"/>
      <family val="1"/>
    </font>
    <font>
      <b/>
      <i/>
      <sz val="20"/>
      <name val="Times New Roman"/>
      <family val="1"/>
    </font>
    <font>
      <sz val="12"/>
      <name val="Arial Cyr"/>
      <family val="0"/>
    </font>
    <font>
      <b/>
      <sz val="11"/>
      <name val="Cambria"/>
      <family val="1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i/>
      <sz val="6"/>
      <name val="Arial"/>
      <family val="2"/>
    </font>
    <font>
      <b/>
      <sz val="6"/>
      <name val="Arial"/>
      <family val="2"/>
    </font>
    <font>
      <i/>
      <sz val="7"/>
      <name val="Arial"/>
      <family val="2"/>
    </font>
    <font>
      <b/>
      <sz val="7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7"/>
      <name val="Arial"/>
      <family val="2"/>
    </font>
    <font>
      <sz val="7"/>
      <color indexed="8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3" fillId="40" borderId="0" applyNumberFormat="0" applyBorder="0" applyAlignment="0" applyProtection="0"/>
    <xf numFmtId="0" fontId="64" fillId="41" borderId="1" applyNumberFormat="0" applyAlignment="0" applyProtection="0"/>
    <xf numFmtId="0" fontId="65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43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44" borderId="1" applyNumberFormat="0" applyAlignment="0" applyProtection="0"/>
    <xf numFmtId="0" fontId="72" fillId="0" borderId="6" applyNumberFormat="0" applyFill="0" applyAlignment="0" applyProtection="0"/>
    <xf numFmtId="0" fontId="73" fillId="45" borderId="0" applyNumberFormat="0" applyBorder="0" applyAlignment="0" applyProtection="0"/>
    <xf numFmtId="0" fontId="0" fillId="46" borderId="7" applyNumberFormat="0" applyFont="0" applyAlignment="0" applyProtection="0"/>
    <xf numFmtId="0" fontId="74" fillId="41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50" borderId="0" applyNumberFormat="0" applyBorder="0" applyAlignment="0" applyProtection="0"/>
    <xf numFmtId="0" fontId="17" fillId="13" borderId="10" applyNumberFormat="0" applyAlignment="0" applyProtection="0"/>
    <xf numFmtId="0" fontId="18" fillId="51" borderId="11" applyNumberFormat="0" applyAlignment="0" applyProtection="0"/>
    <xf numFmtId="0" fontId="19" fillId="51" borderId="10" applyNumberFormat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52" borderId="16" applyNumberFormat="0" applyAlignment="0" applyProtection="0"/>
    <xf numFmtId="0" fontId="25" fillId="0" borderId="0" applyNumberFormat="0" applyFill="0" applyBorder="0" applyAlignment="0" applyProtection="0"/>
    <xf numFmtId="0" fontId="26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54" borderId="17" applyNumberFormat="0" applyFont="0" applyAlignment="0" applyProtection="0"/>
    <xf numFmtId="0" fontId="29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4" fillId="0" borderId="0" xfId="114" applyFont="1" applyAlignment="1">
      <alignment horizontal="center" vertical="center" wrapText="1"/>
      <protection/>
    </xf>
    <xf numFmtId="0" fontId="4" fillId="0" borderId="0" xfId="114" applyFont="1" applyAlignment="1">
      <alignment vertical="center" wrapText="1"/>
      <protection/>
    </xf>
    <xf numFmtId="0" fontId="3" fillId="0" borderId="0" xfId="114">
      <alignment/>
      <protection/>
    </xf>
    <xf numFmtId="0" fontId="5" fillId="0" borderId="0" xfId="114" applyFont="1" applyAlignment="1">
      <alignment horizontal="center" vertical="center"/>
      <protection/>
    </xf>
    <xf numFmtId="0" fontId="3" fillId="0" borderId="0" xfId="114" applyAlignment="1">
      <alignment horizontal="center" vertical="center"/>
      <protection/>
    </xf>
    <xf numFmtId="0" fontId="6" fillId="0" borderId="0" xfId="114" applyFont="1" applyAlignment="1">
      <alignment horizontal="center" vertical="center"/>
      <protection/>
    </xf>
    <xf numFmtId="0" fontId="7" fillId="0" borderId="0" xfId="114" applyFont="1" applyAlignment="1">
      <alignment horizontal="left" vertical="center"/>
      <protection/>
    </xf>
    <xf numFmtId="0" fontId="7" fillId="0" borderId="0" xfId="114" applyFont="1" applyAlignment="1">
      <alignment wrapText="1"/>
      <protection/>
    </xf>
    <xf numFmtId="0" fontId="7" fillId="0" borderId="0" xfId="114" applyFont="1" applyAlignment="1">
      <alignment shrinkToFit="1"/>
      <protection/>
    </xf>
    <xf numFmtId="0" fontId="7" fillId="0" borderId="0" xfId="114" applyFont="1" applyAlignment="1">
      <alignment horizontal="right" vertical="center"/>
      <protection/>
    </xf>
    <xf numFmtId="0" fontId="7" fillId="0" borderId="0" xfId="114" applyFont="1" applyAlignment="1">
      <alignment horizontal="right" wrapText="1"/>
      <protection/>
    </xf>
    <xf numFmtId="0" fontId="7" fillId="0" borderId="0" xfId="114" applyFont="1" applyAlignment="1">
      <alignment horizontal="center" vertical="center"/>
      <protection/>
    </xf>
    <xf numFmtId="0" fontId="7" fillId="0" borderId="0" xfId="114" applyFont="1">
      <alignment/>
      <protection/>
    </xf>
    <xf numFmtId="0" fontId="7" fillId="55" borderId="0" xfId="114" applyFont="1" applyFill="1" applyBorder="1" applyAlignment="1">
      <alignment horizontal="center" vertical="center"/>
      <protection/>
    </xf>
    <xf numFmtId="0" fontId="3" fillId="0" borderId="0" xfId="114" applyAlignment="1">
      <alignment horizontal="center" vertical="center" wrapText="1"/>
      <protection/>
    </xf>
    <xf numFmtId="0" fontId="3" fillId="0" borderId="0" xfId="114" applyFont="1" applyAlignment="1">
      <alignment horizontal="center" vertical="center"/>
      <protection/>
    </xf>
    <xf numFmtId="0" fontId="3" fillId="0" borderId="19" xfId="114" applyFont="1" applyBorder="1" applyAlignment="1">
      <alignment horizontal="center" vertical="center"/>
      <protection/>
    </xf>
    <xf numFmtId="0" fontId="10" fillId="56" borderId="19" xfId="114" applyFont="1" applyFill="1" applyBorder="1" applyAlignment="1">
      <alignment vertical="center" wrapText="1"/>
      <protection/>
    </xf>
    <xf numFmtId="0" fontId="10" fillId="56" borderId="19" xfId="114" applyFont="1" applyFill="1" applyBorder="1" applyAlignment="1">
      <alignment horizontal="center" vertical="center" wrapText="1"/>
      <protection/>
    </xf>
    <xf numFmtId="0" fontId="11" fillId="0" borderId="19" xfId="114" applyFont="1" applyBorder="1" applyAlignment="1">
      <alignment horizontal="center" vertical="center"/>
      <protection/>
    </xf>
    <xf numFmtId="0" fontId="10" fillId="56" borderId="20" xfId="0" applyFont="1" applyFill="1" applyBorder="1" applyAlignment="1">
      <alignment horizontal="left" vertical="center" wrapText="1"/>
    </xf>
    <xf numFmtId="49" fontId="10" fillId="56" borderId="20" xfId="114" applyNumberFormat="1" applyFont="1" applyFill="1" applyBorder="1" applyAlignment="1">
      <alignment horizontal="center" vertical="center" wrapText="1"/>
      <protection/>
    </xf>
    <xf numFmtId="0" fontId="10" fillId="0" borderId="20" xfId="111" applyFont="1" applyBorder="1" applyAlignment="1">
      <alignment horizontal="center" vertical="center" wrapText="1"/>
      <protection/>
    </xf>
    <xf numFmtId="0" fontId="10" fillId="0" borderId="0" xfId="111" applyFont="1" applyBorder="1" applyAlignment="1">
      <alignment horizontal="center" vertical="center" wrapText="1"/>
      <protection/>
    </xf>
    <xf numFmtId="0" fontId="3" fillId="57" borderId="0" xfId="114" applyFont="1" applyFill="1" applyAlignment="1">
      <alignment horizontal="center" vertical="center"/>
      <protection/>
    </xf>
    <xf numFmtId="0" fontId="3" fillId="0" borderId="0" xfId="114" applyFont="1" applyBorder="1" applyAlignment="1">
      <alignment horizontal="center" vertical="center"/>
      <protection/>
    </xf>
    <xf numFmtId="0" fontId="10" fillId="56" borderId="20" xfId="111" applyFont="1" applyFill="1" applyBorder="1" applyAlignment="1">
      <alignment vertical="center" wrapText="1"/>
      <protection/>
    </xf>
    <xf numFmtId="0" fontId="10" fillId="56" borderId="19" xfId="111" applyFont="1" applyFill="1" applyBorder="1" applyAlignment="1">
      <alignment vertical="center" wrapText="1"/>
      <protection/>
    </xf>
    <xf numFmtId="0" fontId="13" fillId="56" borderId="19" xfId="107" applyFont="1" applyFill="1" applyBorder="1" applyAlignment="1">
      <alignment horizontal="left" vertical="center" wrapText="1"/>
      <protection/>
    </xf>
    <xf numFmtId="0" fontId="11" fillId="56" borderId="19" xfId="114" applyFont="1" applyFill="1" applyBorder="1" applyAlignment="1">
      <alignment horizontal="center" vertical="center"/>
      <protection/>
    </xf>
    <xf numFmtId="0" fontId="10" fillId="0" borderId="19" xfId="114" applyFont="1" applyBorder="1" applyAlignment="1">
      <alignment horizontal="left" vertical="center" wrapText="1"/>
      <protection/>
    </xf>
    <xf numFmtId="0" fontId="13" fillId="56" borderId="20" xfId="107" applyFont="1" applyFill="1" applyBorder="1" applyAlignment="1">
      <alignment horizontal="left" vertical="center" wrapText="1"/>
      <protection/>
    </xf>
    <xf numFmtId="49" fontId="10" fillId="56" borderId="19" xfId="114" applyNumberFormat="1" applyFont="1" applyFill="1" applyBorder="1" applyAlignment="1">
      <alignment horizontal="center" vertical="center" wrapText="1"/>
      <protection/>
    </xf>
    <xf numFmtId="0" fontId="10" fillId="0" borderId="20" xfId="0" applyFont="1" applyBorder="1" applyAlignment="1">
      <alignment vertical="center" wrapText="1"/>
    </xf>
    <xf numFmtId="0" fontId="10" fillId="56" borderId="19" xfId="0" applyFont="1" applyFill="1" applyBorder="1" applyAlignment="1">
      <alignment horizontal="left" vertical="center" wrapText="1"/>
    </xf>
    <xf numFmtId="0" fontId="10" fillId="0" borderId="19" xfId="114" applyFont="1" applyBorder="1" applyAlignment="1">
      <alignment vertical="center" wrapText="1"/>
      <protection/>
    </xf>
    <xf numFmtId="0" fontId="10" fillId="0" borderId="20" xfId="114" applyFont="1" applyBorder="1" applyAlignment="1">
      <alignment vertical="center" wrapText="1"/>
      <protection/>
    </xf>
    <xf numFmtId="0" fontId="10" fillId="56" borderId="20" xfId="114" applyFont="1" applyFill="1" applyBorder="1" applyAlignment="1">
      <alignment vertical="center" wrapText="1"/>
      <protection/>
    </xf>
    <xf numFmtId="0" fontId="3" fillId="0" borderId="0" xfId="114" applyFont="1" applyAlignment="1">
      <alignment wrapText="1"/>
      <protection/>
    </xf>
    <xf numFmtId="0" fontId="10" fillId="0" borderId="19" xfId="111" applyFont="1" applyBorder="1" applyAlignment="1">
      <alignment horizontal="center" vertical="center" wrapText="1"/>
      <protection/>
    </xf>
    <xf numFmtId="0" fontId="11" fillId="56" borderId="20" xfId="114" applyFont="1" applyFill="1" applyBorder="1" applyAlignment="1">
      <alignment horizontal="center" vertical="center"/>
      <protection/>
    </xf>
    <xf numFmtId="0" fontId="10" fillId="0" borderId="0" xfId="111" applyFont="1" applyBorder="1" applyAlignment="1">
      <alignment vertical="center" wrapText="1"/>
      <protection/>
    </xf>
    <xf numFmtId="0" fontId="11" fillId="0" borderId="0" xfId="111" applyFont="1" applyBorder="1" applyAlignment="1">
      <alignment horizontal="center" vertical="center"/>
      <protection/>
    </xf>
    <xf numFmtId="0" fontId="11" fillId="0" borderId="0" xfId="111" applyFont="1" applyBorder="1" applyAlignment="1">
      <alignment horizontal="center" vertical="center" wrapText="1"/>
      <protection/>
    </xf>
    <xf numFmtId="0" fontId="15" fillId="0" borderId="0" xfId="114" applyFont="1" applyBorder="1" applyAlignment="1">
      <alignment horizontal="center" vertical="center"/>
      <protection/>
    </xf>
    <xf numFmtId="0" fontId="3" fillId="0" borderId="0" xfId="114" applyBorder="1" applyAlignment="1">
      <alignment horizontal="center" vertical="center"/>
      <protection/>
    </xf>
    <xf numFmtId="0" fontId="3" fillId="0" borderId="0" xfId="114" applyBorder="1">
      <alignment/>
      <protection/>
    </xf>
    <xf numFmtId="0" fontId="3" fillId="0" borderId="0" xfId="114" applyFont="1" applyAlignment="1">
      <alignment shrinkToFit="1"/>
      <protection/>
    </xf>
    <xf numFmtId="0" fontId="3" fillId="57" borderId="0" xfId="114" applyFill="1" applyBorder="1" applyAlignment="1">
      <alignment horizontal="center" vertical="center"/>
      <protection/>
    </xf>
    <xf numFmtId="0" fontId="11" fillId="0" borderId="20" xfId="114" applyFont="1" applyBorder="1" applyAlignment="1">
      <alignment horizontal="center" vertical="center"/>
      <protection/>
    </xf>
    <xf numFmtId="0" fontId="3" fillId="57" borderId="0" xfId="114" applyFill="1">
      <alignment/>
      <protection/>
    </xf>
    <xf numFmtId="0" fontId="10" fillId="56" borderId="20" xfId="114" applyFont="1" applyFill="1" applyBorder="1" applyAlignment="1">
      <alignment horizontal="center" vertical="center" wrapText="1"/>
      <protection/>
    </xf>
    <xf numFmtId="0" fontId="3" fillId="57" borderId="0" xfId="114" applyFill="1" applyAlignment="1">
      <alignment horizontal="center" vertical="center"/>
      <protection/>
    </xf>
    <xf numFmtId="0" fontId="13" fillId="56" borderId="0" xfId="107" applyFont="1" applyFill="1" applyBorder="1" applyAlignment="1">
      <alignment horizontal="left" vertical="center" wrapText="1"/>
      <protection/>
    </xf>
    <xf numFmtId="0" fontId="13" fillId="56" borderId="20" xfId="105" applyFont="1" applyFill="1" applyBorder="1" applyAlignment="1">
      <alignment horizontal="left" vertical="center" wrapText="1"/>
      <protection/>
    </xf>
    <xf numFmtId="0" fontId="3" fillId="0" borderId="19" xfId="114" applyBorder="1">
      <alignment/>
      <protection/>
    </xf>
    <xf numFmtId="0" fontId="13" fillId="56" borderId="19" xfId="105" applyFont="1" applyFill="1" applyBorder="1" applyAlignment="1">
      <alignment horizontal="left" vertical="center" wrapText="1"/>
      <protection/>
    </xf>
    <xf numFmtId="0" fontId="10" fillId="0" borderId="20" xfId="114" applyFont="1" applyBorder="1" applyAlignment="1">
      <alignment horizontal="left" vertical="center" wrapText="1"/>
      <protection/>
    </xf>
    <xf numFmtId="0" fontId="3" fillId="0" borderId="20" xfId="114" applyFont="1" applyBorder="1" applyAlignment="1">
      <alignment wrapText="1"/>
      <protection/>
    </xf>
    <xf numFmtId="0" fontId="10" fillId="56" borderId="0" xfId="114" applyFont="1" applyFill="1" applyBorder="1" applyAlignment="1">
      <alignment vertical="center" wrapText="1"/>
      <protection/>
    </xf>
    <xf numFmtId="0" fontId="11" fillId="0" borderId="0" xfId="114" applyFont="1" applyBorder="1" applyAlignment="1">
      <alignment horizontal="center" vertical="center"/>
      <protection/>
    </xf>
    <xf numFmtId="49" fontId="10" fillId="56" borderId="0" xfId="114" applyNumberFormat="1" applyFont="1" applyFill="1" applyBorder="1" applyAlignment="1">
      <alignment horizontal="center" vertical="center" wrapText="1"/>
      <protection/>
    </xf>
    <xf numFmtId="0" fontId="12" fillId="56" borderId="19" xfId="111" applyFill="1" applyBorder="1" applyAlignment="1">
      <alignment horizontal="center" vertical="center"/>
      <protection/>
    </xf>
    <xf numFmtId="0" fontId="10" fillId="56" borderId="0" xfId="111" applyFont="1" applyFill="1" applyBorder="1" applyAlignment="1">
      <alignment vertical="center" wrapText="1"/>
      <protection/>
    </xf>
    <xf numFmtId="0" fontId="10" fillId="0" borderId="19" xfId="0" applyFont="1" applyBorder="1" applyAlignment="1">
      <alignment vertical="center" wrapText="1"/>
    </xf>
    <xf numFmtId="0" fontId="0" fillId="0" borderId="0" xfId="165" applyAlignment="1">
      <alignment/>
      <protection/>
    </xf>
    <xf numFmtId="0" fontId="36" fillId="0" borderId="0" xfId="111" applyFont="1" applyAlignment="1">
      <alignment vertical="center"/>
      <protection/>
    </xf>
    <xf numFmtId="0" fontId="0" fillId="0" borderId="0" xfId="165">
      <alignment/>
      <protection/>
    </xf>
    <xf numFmtId="0" fontId="37" fillId="0" borderId="0" xfId="111" applyFont="1" applyBorder="1" applyAlignment="1">
      <alignment vertical="center" wrapText="1"/>
      <protection/>
    </xf>
    <xf numFmtId="0" fontId="11" fillId="0" borderId="0" xfId="111" applyFont="1" applyAlignment="1">
      <alignment/>
      <protection/>
    </xf>
    <xf numFmtId="0" fontId="11" fillId="0" borderId="0" xfId="111" applyFont="1">
      <alignment/>
      <protection/>
    </xf>
    <xf numFmtId="0" fontId="11" fillId="0" borderId="21" xfId="111" applyFont="1" applyBorder="1" applyAlignment="1">
      <alignment/>
      <protection/>
    </xf>
    <xf numFmtId="0" fontId="11" fillId="0" borderId="21" xfId="111" applyFont="1" applyBorder="1" applyAlignment="1">
      <alignment horizontal="right" vertical="center"/>
      <protection/>
    </xf>
    <xf numFmtId="0" fontId="11" fillId="58" borderId="19" xfId="111" applyFont="1" applyFill="1" applyBorder="1" applyAlignment="1">
      <alignment horizontal="center" textRotation="90"/>
      <protection/>
    </xf>
    <xf numFmtId="0" fontId="11" fillId="58" borderId="19" xfId="111" applyFont="1" applyFill="1" applyBorder="1" applyAlignment="1">
      <alignment horizontal="center"/>
      <protection/>
    </xf>
    <xf numFmtId="0" fontId="15" fillId="0" borderId="20" xfId="110" applyFont="1" applyBorder="1" applyAlignment="1">
      <alignment horizontal="center" vertical="center"/>
      <protection/>
    </xf>
    <xf numFmtId="164" fontId="78" fillId="0" borderId="20" xfId="165" applyNumberFormat="1" applyFont="1" applyBorder="1" applyAlignment="1">
      <alignment horizontal="center" vertical="center" wrapText="1"/>
      <protection/>
    </xf>
    <xf numFmtId="165" fontId="78" fillId="0" borderId="20" xfId="165" applyNumberFormat="1" applyFont="1" applyBorder="1" applyAlignment="1">
      <alignment horizontal="center" vertical="center"/>
      <protection/>
    </xf>
    <xf numFmtId="0" fontId="11" fillId="0" borderId="20" xfId="111" applyFont="1" applyBorder="1" applyAlignment="1">
      <alignment horizontal="center" vertical="center" wrapText="1"/>
      <protection/>
    </xf>
    <xf numFmtId="164" fontId="11" fillId="0" borderId="20" xfId="111" applyNumberFormat="1" applyFont="1" applyBorder="1" applyAlignment="1">
      <alignment horizontal="center" vertical="center" wrapText="1"/>
      <protection/>
    </xf>
    <xf numFmtId="165" fontId="11" fillId="0" borderId="20" xfId="111" applyNumberFormat="1" applyFont="1" applyBorder="1" applyAlignment="1">
      <alignment horizontal="center" vertical="center" wrapText="1"/>
      <protection/>
    </xf>
    <xf numFmtId="0" fontId="11" fillId="0" borderId="20" xfId="111" applyFont="1" applyBorder="1" applyAlignment="1">
      <alignment horizontal="center" vertical="center"/>
      <protection/>
    </xf>
    <xf numFmtId="165" fontId="11" fillId="0" borderId="20" xfId="111" applyNumberFormat="1" applyFont="1" applyBorder="1" applyAlignment="1">
      <alignment horizontal="center" vertical="center"/>
      <protection/>
    </xf>
    <xf numFmtId="164" fontId="11" fillId="0" borderId="20" xfId="111" applyNumberFormat="1" applyFont="1" applyBorder="1" applyAlignment="1">
      <alignment horizontal="center" vertical="center"/>
      <protection/>
    </xf>
    <xf numFmtId="2" fontId="11" fillId="0" borderId="20" xfId="111" applyNumberFormat="1" applyFont="1" applyBorder="1" applyAlignment="1">
      <alignment horizontal="center" vertical="center"/>
      <protection/>
    </xf>
    <xf numFmtId="0" fontId="15" fillId="0" borderId="19" xfId="110" applyFont="1" applyBorder="1" applyAlignment="1">
      <alignment horizontal="center" vertical="center"/>
      <protection/>
    </xf>
    <xf numFmtId="0" fontId="15" fillId="0" borderId="0" xfId="110" applyFont="1" applyBorder="1" applyAlignment="1">
      <alignment horizontal="center" vertical="center"/>
      <protection/>
    </xf>
    <xf numFmtId="0" fontId="10" fillId="56" borderId="0" xfId="110" applyFont="1" applyFill="1" applyBorder="1" applyAlignment="1">
      <alignment vertical="center" wrapText="1"/>
      <protection/>
    </xf>
    <xf numFmtId="0" fontId="11" fillId="0" borderId="0" xfId="110" applyFont="1" applyBorder="1" applyAlignment="1">
      <alignment horizontal="center" vertical="center"/>
      <protection/>
    </xf>
    <xf numFmtId="164" fontId="78" fillId="0" borderId="0" xfId="165" applyNumberFormat="1" applyFont="1" applyBorder="1" applyAlignment="1">
      <alignment horizontal="center" vertical="center" wrapText="1"/>
      <protection/>
    </xf>
    <xf numFmtId="2" fontId="78" fillId="0" borderId="0" xfId="165" applyNumberFormat="1" applyFont="1" applyBorder="1" applyAlignment="1">
      <alignment horizontal="center" vertical="center"/>
      <protection/>
    </xf>
    <xf numFmtId="164" fontId="11" fillId="0" borderId="0" xfId="111" applyNumberFormat="1" applyFont="1" applyBorder="1" applyAlignment="1">
      <alignment horizontal="center" vertical="center" wrapText="1"/>
      <protection/>
    </xf>
    <xf numFmtId="2" fontId="11" fillId="0" borderId="0" xfId="111" applyNumberFormat="1" applyFont="1" applyBorder="1" applyAlignment="1">
      <alignment horizontal="center" vertical="center" wrapText="1"/>
      <protection/>
    </xf>
    <xf numFmtId="2" fontId="11" fillId="0" borderId="0" xfId="111" applyNumberFormat="1" applyFont="1" applyBorder="1" applyAlignment="1">
      <alignment horizontal="center" vertical="center"/>
      <protection/>
    </xf>
    <xf numFmtId="164" fontId="11" fillId="0" borderId="0" xfId="111" applyNumberFormat="1" applyFont="1" applyBorder="1" applyAlignment="1">
      <alignment horizontal="center" vertical="center"/>
      <protection/>
    </xf>
    <xf numFmtId="0" fontId="79" fillId="0" borderId="0" xfId="165" applyFont="1" applyBorder="1">
      <alignment/>
      <protection/>
    </xf>
    <xf numFmtId="0" fontId="32" fillId="0" borderId="0" xfId="111" applyFont="1" applyBorder="1" applyAlignment="1">
      <alignment/>
      <protection/>
    </xf>
    <xf numFmtId="0" fontId="32" fillId="0" borderId="0" xfId="111" applyFont="1" applyBorder="1" applyAlignment="1">
      <alignment horizontal="right"/>
      <protection/>
    </xf>
    <xf numFmtId="0" fontId="79" fillId="0" borderId="0" xfId="165" applyFont="1">
      <alignment/>
      <protection/>
    </xf>
    <xf numFmtId="0" fontId="79" fillId="0" borderId="0" xfId="165" applyFont="1" applyAlignment="1">
      <alignment/>
      <protection/>
    </xf>
    <xf numFmtId="0" fontId="32" fillId="0" borderId="0" xfId="111" applyFont="1">
      <alignment/>
      <protection/>
    </xf>
    <xf numFmtId="0" fontId="12" fillId="0" borderId="0" xfId="111">
      <alignment/>
      <protection/>
    </xf>
    <xf numFmtId="0" fontId="79" fillId="0" borderId="0" xfId="165" applyFont="1" applyAlignment="1">
      <alignment horizontal="right"/>
      <protection/>
    </xf>
    <xf numFmtId="0" fontId="34" fillId="0" borderId="0" xfId="114" applyFont="1" applyAlignment="1">
      <alignment vertical="center" wrapText="1"/>
      <protection/>
    </xf>
    <xf numFmtId="0" fontId="11" fillId="0" borderId="0" xfId="111" applyFont="1" applyAlignment="1">
      <alignment horizontal="right"/>
      <protection/>
    </xf>
    <xf numFmtId="0" fontId="11" fillId="58" borderId="22" xfId="111" applyFont="1" applyFill="1" applyBorder="1" applyAlignment="1">
      <alignment horizontal="center" vertical="center" wrapText="1"/>
      <protection/>
    </xf>
    <xf numFmtId="0" fontId="11" fillId="58" borderId="20" xfId="111" applyFont="1" applyFill="1" applyBorder="1" applyAlignment="1">
      <alignment horizontal="center" vertical="center" wrapText="1"/>
      <protection/>
    </xf>
    <xf numFmtId="0" fontId="12" fillId="56" borderId="0" xfId="111" applyFill="1" applyBorder="1" applyAlignment="1">
      <alignment horizontal="center" vertical="center"/>
      <protection/>
    </xf>
    <xf numFmtId="0" fontId="34" fillId="0" borderId="0" xfId="108" applyFont="1" applyAlignment="1">
      <alignment vertical="center" wrapText="1"/>
      <protection/>
    </xf>
    <xf numFmtId="0" fontId="0" fillId="0" borderId="0" xfId="103" applyAlignment="1">
      <alignment wrapText="1"/>
      <protection/>
    </xf>
    <xf numFmtId="0" fontId="80" fillId="0" borderId="0" xfId="103" applyFont="1" applyAlignment="1">
      <alignment vertical="center"/>
      <protection/>
    </xf>
    <xf numFmtId="0" fontId="0" fillId="0" borderId="0" xfId="103">
      <alignment/>
      <protection/>
    </xf>
    <xf numFmtId="0" fontId="40" fillId="0" borderId="0" xfId="191" applyFont="1" applyProtection="1">
      <alignment/>
      <protection locked="0"/>
    </xf>
    <xf numFmtId="0" fontId="40" fillId="0" borderId="0" xfId="191" applyFont="1" applyAlignment="1" applyProtection="1">
      <alignment wrapText="1"/>
      <protection locked="0"/>
    </xf>
    <xf numFmtId="0" fontId="40" fillId="0" borderId="0" xfId="191" applyFont="1" applyAlignment="1" applyProtection="1">
      <alignment shrinkToFit="1"/>
      <protection locked="0"/>
    </xf>
    <xf numFmtId="0" fontId="0" fillId="0" borderId="0" xfId="103" applyFont="1">
      <alignment/>
      <protection/>
    </xf>
    <xf numFmtId="0" fontId="40" fillId="0" borderId="21" xfId="191" applyFont="1" applyBorder="1" applyAlignment="1" applyProtection="1">
      <alignment horizontal="right" vertical="center"/>
      <protection locked="0"/>
    </xf>
    <xf numFmtId="0" fontId="40" fillId="0" borderId="21" xfId="191" applyFont="1" applyBorder="1" applyAlignment="1" applyProtection="1">
      <alignment vertical="center"/>
      <protection locked="0"/>
    </xf>
    <xf numFmtId="0" fontId="8" fillId="55" borderId="23" xfId="191" applyFont="1" applyFill="1" applyBorder="1" applyAlignment="1" applyProtection="1">
      <alignment vertical="center" wrapText="1"/>
      <protection locked="0"/>
    </xf>
    <xf numFmtId="0" fontId="8" fillId="55" borderId="24" xfId="191" applyFont="1" applyFill="1" applyBorder="1" applyAlignment="1" applyProtection="1">
      <alignment vertical="center" wrapText="1"/>
      <protection locked="0"/>
    </xf>
    <xf numFmtId="2" fontId="43" fillId="55" borderId="19" xfId="191" applyNumberFormat="1" applyFont="1" applyFill="1" applyBorder="1" applyAlignment="1" applyProtection="1">
      <alignment horizontal="center" vertical="center"/>
      <protection locked="0"/>
    </xf>
    <xf numFmtId="0" fontId="43" fillId="55" borderId="19" xfId="191" applyFont="1" applyFill="1" applyBorder="1" applyAlignment="1" applyProtection="1">
      <alignment horizontal="center" vertical="center" wrapText="1"/>
      <protection locked="0"/>
    </xf>
    <xf numFmtId="0" fontId="43" fillId="55" borderId="25" xfId="191" applyFont="1" applyFill="1" applyBorder="1" applyAlignment="1" applyProtection="1">
      <alignment horizontal="center" vertical="center" wrapText="1"/>
      <protection locked="0"/>
    </xf>
    <xf numFmtId="1" fontId="14" fillId="56" borderId="19" xfId="125" applyNumberFormat="1" applyFont="1" applyFill="1" applyBorder="1" applyAlignment="1">
      <alignment horizontal="center" vertical="center"/>
      <protection/>
    </xf>
    <xf numFmtId="164" fontId="10" fillId="56" borderId="19" xfId="111" applyNumberFormat="1" applyFont="1" applyFill="1" applyBorder="1" applyAlignment="1">
      <alignment horizontal="center" vertical="center" wrapText="1"/>
      <protection/>
    </xf>
    <xf numFmtId="0" fontId="10" fillId="56" borderId="19" xfId="111" applyFont="1" applyFill="1" applyBorder="1" applyAlignment="1">
      <alignment horizontal="center" vertical="center" wrapText="1"/>
      <protection/>
    </xf>
    <xf numFmtId="1" fontId="10" fillId="56" borderId="19" xfId="111" applyNumberFormat="1" applyFont="1" applyFill="1" applyBorder="1" applyAlignment="1">
      <alignment horizontal="center" vertical="center" wrapText="1"/>
      <protection/>
    </xf>
    <xf numFmtId="0" fontId="44" fillId="56" borderId="19" xfId="111" applyFont="1" applyFill="1" applyBorder="1" applyAlignment="1">
      <alignment horizontal="center" vertical="center" wrapText="1"/>
      <protection/>
    </xf>
    <xf numFmtId="0" fontId="0" fillId="56" borderId="0" xfId="103" applyFill="1">
      <alignment/>
      <protection/>
    </xf>
    <xf numFmtId="164" fontId="10" fillId="56" borderId="19" xfId="111" applyNumberFormat="1" applyFont="1" applyFill="1" applyBorder="1" applyAlignment="1">
      <alignment vertical="center" wrapText="1"/>
      <protection/>
    </xf>
    <xf numFmtId="49" fontId="44" fillId="56" borderId="20" xfId="114" applyNumberFormat="1" applyFont="1" applyFill="1" applyBorder="1" applyAlignment="1">
      <alignment horizontal="center" vertical="center" wrapText="1"/>
      <protection/>
    </xf>
    <xf numFmtId="1" fontId="14" fillId="56" borderId="0" xfId="125" applyNumberFormat="1" applyFont="1" applyFill="1" applyBorder="1" applyAlignment="1">
      <alignment horizontal="center" vertical="center"/>
      <protection/>
    </xf>
    <xf numFmtId="0" fontId="13" fillId="56" borderId="0" xfId="105" applyFont="1" applyFill="1" applyBorder="1" applyAlignment="1">
      <alignment horizontal="left" vertical="center" wrapText="1"/>
      <protection/>
    </xf>
    <xf numFmtId="0" fontId="11" fillId="56" borderId="0" xfId="114" applyFont="1" applyFill="1" applyBorder="1" applyAlignment="1">
      <alignment horizontal="center" vertical="center"/>
      <protection/>
    </xf>
    <xf numFmtId="164" fontId="10" fillId="56" borderId="0" xfId="111" applyNumberFormat="1" applyFont="1" applyFill="1" applyBorder="1" applyAlignment="1">
      <alignment horizontal="center" vertical="center" wrapText="1"/>
      <protection/>
    </xf>
    <xf numFmtId="0" fontId="10" fillId="56" borderId="0" xfId="111" applyFont="1" applyFill="1" applyBorder="1" applyAlignment="1">
      <alignment horizontal="center" vertical="center" wrapText="1"/>
      <protection/>
    </xf>
    <xf numFmtId="164" fontId="10" fillId="56" borderId="0" xfId="111" applyNumberFormat="1" applyFont="1" applyFill="1" applyBorder="1" applyAlignment="1">
      <alignment vertical="center" wrapText="1"/>
      <protection/>
    </xf>
    <xf numFmtId="0" fontId="44" fillId="56" borderId="0" xfId="111" applyFont="1" applyFill="1" applyBorder="1" applyAlignment="1">
      <alignment horizontal="center" vertical="center" wrapText="1"/>
      <protection/>
    </xf>
    <xf numFmtId="0" fontId="79" fillId="0" borderId="0" xfId="103" applyFont="1">
      <alignment/>
      <protection/>
    </xf>
    <xf numFmtId="0" fontId="81" fillId="0" borderId="0" xfId="103" applyFont="1">
      <alignment/>
      <protection/>
    </xf>
    <xf numFmtId="0" fontId="82" fillId="0" borderId="0" xfId="103" applyFont="1" applyAlignment="1">
      <alignment horizontal="right" vertical="center"/>
      <protection/>
    </xf>
    <xf numFmtId="0" fontId="82" fillId="0" borderId="0" xfId="103" applyFont="1">
      <alignment/>
      <protection/>
    </xf>
    <xf numFmtId="0" fontId="10" fillId="56" borderId="20" xfId="111" applyFont="1" applyFill="1" applyBorder="1" applyAlignment="1">
      <alignment horizontal="center" vertical="center" wrapText="1"/>
      <protection/>
    </xf>
    <xf numFmtId="1" fontId="10" fillId="56" borderId="19" xfId="111" applyNumberFormat="1" applyFont="1" applyFill="1" applyBorder="1" applyAlignment="1">
      <alignment vertical="center" wrapText="1"/>
      <protection/>
    </xf>
    <xf numFmtId="164" fontId="10" fillId="56" borderId="25" xfId="111" applyNumberFormat="1" applyFont="1" applyFill="1" applyBorder="1" applyAlignment="1">
      <alignment horizontal="center" vertical="center" wrapText="1"/>
      <protection/>
    </xf>
    <xf numFmtId="1" fontId="10" fillId="56" borderId="0" xfId="111" applyNumberFormat="1" applyFont="1" applyFill="1" applyBorder="1" applyAlignment="1">
      <alignment horizontal="center" vertical="center" wrapText="1"/>
      <protection/>
    </xf>
    <xf numFmtId="164" fontId="78" fillId="0" borderId="19" xfId="165" applyNumberFormat="1" applyFont="1" applyBorder="1" applyAlignment="1">
      <alignment horizontal="center" vertical="center" wrapText="1"/>
      <protection/>
    </xf>
    <xf numFmtId="165" fontId="78" fillId="0" borderId="19" xfId="165" applyNumberFormat="1" applyFont="1" applyBorder="1" applyAlignment="1">
      <alignment horizontal="center" vertical="center"/>
      <protection/>
    </xf>
    <xf numFmtId="0" fontId="11" fillId="0" borderId="19" xfId="111" applyFont="1" applyBorder="1" applyAlignment="1">
      <alignment horizontal="center" vertical="center" wrapText="1"/>
      <protection/>
    </xf>
    <xf numFmtId="164" fontId="11" fillId="0" borderId="19" xfId="111" applyNumberFormat="1" applyFont="1" applyBorder="1" applyAlignment="1">
      <alignment horizontal="center" vertical="center" wrapText="1"/>
      <protection/>
    </xf>
    <xf numFmtId="165" fontId="11" fillId="0" borderId="19" xfId="111" applyNumberFormat="1" applyFont="1" applyBorder="1" applyAlignment="1">
      <alignment horizontal="center" vertical="center" wrapText="1"/>
      <protection/>
    </xf>
    <xf numFmtId="0" fontId="11" fillId="0" borderId="19" xfId="111" applyFont="1" applyBorder="1" applyAlignment="1">
      <alignment horizontal="center" vertical="center"/>
      <protection/>
    </xf>
    <xf numFmtId="165" fontId="11" fillId="0" borderId="19" xfId="111" applyNumberFormat="1" applyFont="1" applyBorder="1" applyAlignment="1">
      <alignment horizontal="center" vertical="center"/>
      <protection/>
    </xf>
    <xf numFmtId="164" fontId="11" fillId="0" borderId="19" xfId="111" applyNumberFormat="1" applyFont="1" applyBorder="1" applyAlignment="1">
      <alignment horizontal="center" vertical="center"/>
      <protection/>
    </xf>
    <xf numFmtId="0" fontId="44" fillId="0" borderId="20" xfId="111" applyFont="1" applyBorder="1" applyAlignment="1">
      <alignment horizontal="center" vertical="center" wrapText="1"/>
      <protection/>
    </xf>
    <xf numFmtId="2" fontId="43" fillId="55" borderId="24" xfId="191" applyNumberFormat="1" applyFont="1" applyFill="1" applyBorder="1" applyAlignment="1" applyProtection="1">
      <alignment horizontal="center" vertical="center"/>
      <protection locked="0"/>
    </xf>
    <xf numFmtId="2" fontId="43" fillId="55" borderId="19" xfId="191" applyNumberFormat="1" applyFont="1" applyFill="1" applyBorder="1" applyAlignment="1" applyProtection="1">
      <alignment horizontal="center" vertical="center" wrapText="1"/>
      <protection locked="0"/>
    </xf>
    <xf numFmtId="164" fontId="11" fillId="56" borderId="19" xfId="111" applyNumberFormat="1" applyFont="1" applyFill="1" applyBorder="1" applyAlignment="1">
      <alignment horizontal="center" vertical="center" wrapText="1"/>
      <protection/>
    </xf>
    <xf numFmtId="2" fontId="11" fillId="56" borderId="19" xfId="111" applyNumberFormat="1" applyFont="1" applyFill="1" applyBorder="1" applyAlignment="1">
      <alignment horizontal="center" vertical="center" wrapText="1"/>
      <protection/>
    </xf>
    <xf numFmtId="164" fontId="11" fillId="56" borderId="0" xfId="111" applyNumberFormat="1" applyFont="1" applyFill="1" applyBorder="1" applyAlignment="1">
      <alignment horizontal="center" vertical="center" wrapText="1"/>
      <protection/>
    </xf>
    <xf numFmtId="0" fontId="11" fillId="0" borderId="21" xfId="111" applyFont="1" applyBorder="1" applyAlignment="1">
      <alignment horizontal="right"/>
      <protection/>
    </xf>
    <xf numFmtId="0" fontId="11" fillId="58" borderId="23" xfId="111" applyFont="1" applyFill="1" applyBorder="1" applyAlignment="1">
      <alignment horizontal="center" vertical="center"/>
      <protection/>
    </xf>
    <xf numFmtId="0" fontId="10" fillId="58" borderId="23" xfId="111" applyFont="1" applyFill="1" applyBorder="1" applyAlignment="1">
      <alignment horizontal="center" vertical="center"/>
      <protection/>
    </xf>
    <xf numFmtId="0" fontId="11" fillId="58" borderId="20" xfId="111" applyFont="1" applyFill="1" applyBorder="1" applyAlignment="1">
      <alignment horizontal="center"/>
      <protection/>
    </xf>
    <xf numFmtId="0" fontId="11" fillId="58" borderId="20" xfId="111" applyFont="1" applyFill="1" applyBorder="1" applyAlignment="1">
      <alignment horizontal="center" textRotation="90"/>
      <protection/>
    </xf>
    <xf numFmtId="0" fontId="3" fillId="0" borderId="19" xfId="110" applyFont="1" applyBorder="1" applyAlignment="1">
      <alignment horizontal="center" vertical="center"/>
      <protection/>
    </xf>
    <xf numFmtId="0" fontId="32" fillId="0" borderId="0" xfId="111" applyFont="1" applyAlignment="1">
      <alignment/>
      <protection/>
    </xf>
    <xf numFmtId="0" fontId="35" fillId="0" borderId="0" xfId="114" applyFont="1" applyAlignment="1">
      <alignment vertical="center" wrapText="1"/>
      <protection/>
    </xf>
    <xf numFmtId="0" fontId="0" fillId="0" borderId="0" xfId="165" applyBorder="1">
      <alignment/>
      <protection/>
    </xf>
    <xf numFmtId="0" fontId="11" fillId="0" borderId="0" xfId="111" applyFont="1" applyBorder="1" applyAlignment="1">
      <alignment/>
      <protection/>
    </xf>
    <xf numFmtId="165" fontId="11" fillId="56" borderId="19" xfId="111" applyNumberFormat="1" applyFont="1" applyFill="1" applyBorder="1" applyAlignment="1">
      <alignment horizontal="center" vertical="center" wrapText="1"/>
      <protection/>
    </xf>
    <xf numFmtId="0" fontId="10" fillId="0" borderId="21" xfId="111" applyFont="1" applyBorder="1" applyAlignment="1">
      <alignment horizontal="right" vertical="center"/>
      <protection/>
    </xf>
    <xf numFmtId="0" fontId="10" fillId="0" borderId="0" xfId="111" applyFont="1">
      <alignment/>
      <protection/>
    </xf>
    <xf numFmtId="49" fontId="44" fillId="56" borderId="19" xfId="114" applyNumberFormat="1" applyFont="1" applyFill="1" applyBorder="1" applyAlignment="1">
      <alignment horizontal="center" vertical="center" wrapText="1"/>
      <protection/>
    </xf>
    <xf numFmtId="49" fontId="44" fillId="56" borderId="0" xfId="114" applyNumberFormat="1" applyFont="1" applyFill="1" applyBorder="1" applyAlignment="1">
      <alignment horizontal="center" vertical="center" wrapText="1"/>
      <protection/>
    </xf>
    <xf numFmtId="0" fontId="44" fillId="0" borderId="19" xfId="111" applyFont="1" applyBorder="1" applyAlignment="1">
      <alignment horizontal="center" vertical="center" wrapText="1"/>
      <protection/>
    </xf>
    <xf numFmtId="0" fontId="7" fillId="55" borderId="22" xfId="114" applyFont="1" applyFill="1" applyBorder="1" applyAlignment="1">
      <alignment horizontal="center" vertical="center"/>
      <protection/>
    </xf>
    <xf numFmtId="0" fontId="7" fillId="55" borderId="20" xfId="114" applyFont="1" applyFill="1" applyBorder="1" applyAlignment="1">
      <alignment horizontal="center" vertical="center"/>
      <protection/>
    </xf>
    <xf numFmtId="0" fontId="10" fillId="0" borderId="0" xfId="111" applyFont="1" applyBorder="1" applyAlignment="1">
      <alignment vertical="center" wrapText="1"/>
      <protection/>
    </xf>
    <xf numFmtId="0" fontId="3" fillId="0" borderId="0" xfId="114" applyAlignment="1">
      <alignment vertical="center"/>
      <protection/>
    </xf>
    <xf numFmtId="0" fontId="4" fillId="0" borderId="0" xfId="114" applyFont="1" applyAlignment="1">
      <alignment horizontal="center" vertical="center" wrapText="1"/>
      <protection/>
    </xf>
    <xf numFmtId="0" fontId="5" fillId="0" borderId="0" xfId="114" applyFont="1" applyAlignment="1">
      <alignment horizontal="center" vertical="center"/>
      <protection/>
    </xf>
    <xf numFmtId="0" fontId="6" fillId="0" borderId="0" xfId="114" applyFont="1" applyAlignment="1">
      <alignment horizontal="center" vertical="center"/>
      <protection/>
    </xf>
    <xf numFmtId="0" fontId="7" fillId="55" borderId="19" xfId="114" applyFont="1" applyFill="1" applyBorder="1" applyAlignment="1">
      <alignment horizontal="center" vertical="center" textRotation="90"/>
      <protection/>
    </xf>
    <xf numFmtId="0" fontId="7" fillId="55" borderId="19" xfId="114" applyFont="1" applyFill="1" applyBorder="1" applyAlignment="1">
      <alignment horizontal="center" vertical="center" wrapText="1"/>
      <protection/>
    </xf>
    <xf numFmtId="0" fontId="7" fillId="55" borderId="22" xfId="114" applyFont="1" applyFill="1" applyBorder="1" applyAlignment="1">
      <alignment horizontal="center" vertical="center" wrapText="1"/>
      <protection/>
    </xf>
    <xf numFmtId="0" fontId="7" fillId="55" borderId="20" xfId="114" applyFont="1" applyFill="1" applyBorder="1" applyAlignment="1">
      <alignment horizontal="center" vertical="center" wrapText="1"/>
      <protection/>
    </xf>
    <xf numFmtId="0" fontId="7" fillId="55" borderId="19" xfId="114" applyFont="1" applyFill="1" applyBorder="1" applyAlignment="1">
      <alignment horizontal="center" vertical="center" textRotation="90" wrapText="1"/>
      <protection/>
    </xf>
    <xf numFmtId="0" fontId="8" fillId="55" borderId="22" xfId="114" applyFont="1" applyFill="1" applyBorder="1" applyAlignment="1">
      <alignment horizontal="center" vertical="center" wrapText="1"/>
      <protection/>
    </xf>
    <xf numFmtId="0" fontId="8" fillId="55" borderId="20" xfId="114" applyFont="1" applyFill="1" applyBorder="1" applyAlignment="1">
      <alignment horizontal="center" vertical="center" wrapText="1"/>
      <protection/>
    </xf>
    <xf numFmtId="0" fontId="9" fillId="55" borderId="22" xfId="114" applyFont="1" applyFill="1" applyBorder="1" applyAlignment="1">
      <alignment horizontal="center" vertical="center" wrapText="1"/>
      <protection/>
    </xf>
    <xf numFmtId="0" fontId="9" fillId="55" borderId="20" xfId="114" applyFont="1" applyFill="1" applyBorder="1" applyAlignment="1">
      <alignment horizontal="center" vertical="center" wrapText="1"/>
      <protection/>
    </xf>
    <xf numFmtId="0" fontId="8" fillId="55" borderId="19" xfId="191" applyFont="1" applyFill="1" applyBorder="1" applyAlignment="1" applyProtection="1">
      <alignment horizontal="center" vertical="center" wrapText="1"/>
      <protection locked="0"/>
    </xf>
    <xf numFmtId="0" fontId="41" fillId="55" borderId="19" xfId="191" applyFont="1" applyFill="1" applyBorder="1" applyAlignment="1" applyProtection="1">
      <alignment horizontal="center" vertical="center" textRotation="90" wrapText="1"/>
      <protection locked="0"/>
    </xf>
    <xf numFmtId="0" fontId="34" fillId="0" borderId="0" xfId="114" applyFont="1" applyAlignment="1">
      <alignment horizontal="center" vertical="center" wrapText="1"/>
      <protection/>
    </xf>
    <xf numFmtId="0" fontId="80" fillId="0" borderId="0" xfId="103" applyFont="1" applyAlignment="1">
      <alignment horizontal="center" vertical="center"/>
      <protection/>
    </xf>
    <xf numFmtId="0" fontId="8" fillId="55" borderId="19" xfId="191" applyFont="1" applyFill="1" applyBorder="1" applyAlignment="1" applyProtection="1">
      <alignment horizontal="center" vertical="center" textRotation="90" wrapText="1"/>
      <protection locked="0"/>
    </xf>
    <xf numFmtId="0" fontId="11" fillId="58" borderId="22" xfId="111" applyFont="1" applyFill="1" applyBorder="1" applyAlignment="1">
      <alignment horizontal="center" vertical="center" wrapText="1"/>
      <protection/>
    </xf>
    <xf numFmtId="0" fontId="11" fillId="58" borderId="20" xfId="111" applyFont="1" applyFill="1" applyBorder="1" applyAlignment="1">
      <alignment horizontal="center" vertical="center" wrapText="1"/>
      <protection/>
    </xf>
    <xf numFmtId="0" fontId="41" fillId="55" borderId="19" xfId="192" applyFont="1" applyFill="1" applyBorder="1" applyAlignment="1" applyProtection="1">
      <alignment horizontal="center" vertical="center" wrapText="1"/>
      <protection locked="0"/>
    </xf>
    <xf numFmtId="0" fontId="42" fillId="0" borderId="19" xfId="107" applyFont="1" applyBorder="1" applyAlignment="1">
      <alignment horizontal="center" vertical="center" wrapText="1"/>
      <protection/>
    </xf>
    <xf numFmtId="0" fontId="11" fillId="58" borderId="22" xfId="111" applyFont="1" applyFill="1" applyBorder="1" applyAlignment="1">
      <alignment horizontal="center" vertical="center" textRotation="90" wrapText="1"/>
      <protection/>
    </xf>
    <xf numFmtId="0" fontId="11" fillId="58" borderId="20" xfId="111" applyFont="1" applyFill="1" applyBorder="1" applyAlignment="1">
      <alignment horizontal="center" vertical="center" textRotation="90" wrapText="1"/>
      <protection/>
    </xf>
    <xf numFmtId="0" fontId="33" fillId="58" borderId="22" xfId="111" applyFont="1" applyFill="1" applyBorder="1" applyAlignment="1">
      <alignment horizontal="center" vertical="center" textRotation="90" wrapText="1"/>
      <protection/>
    </xf>
    <xf numFmtId="0" fontId="33" fillId="58" borderId="20" xfId="111" applyFont="1" applyFill="1" applyBorder="1" applyAlignment="1">
      <alignment horizontal="center" vertical="center" textRotation="90" wrapText="1"/>
      <protection/>
    </xf>
    <xf numFmtId="0" fontId="83" fillId="58" borderId="22" xfId="165" applyFont="1" applyFill="1" applyBorder="1" applyAlignment="1">
      <alignment horizontal="right" vertical="center" textRotation="90" wrapText="1"/>
      <protection/>
    </xf>
    <xf numFmtId="0" fontId="83" fillId="58" borderId="20" xfId="165" applyFont="1" applyFill="1" applyBorder="1" applyAlignment="1">
      <alignment horizontal="right" vertical="center" textRotation="90" wrapText="1"/>
      <protection/>
    </xf>
    <xf numFmtId="0" fontId="0" fillId="0" borderId="0" xfId="165" applyFont="1" applyBorder="1" applyAlignment="1">
      <alignment horizontal="center" vertical="center"/>
      <protection/>
    </xf>
    <xf numFmtId="0" fontId="0" fillId="0" borderId="0" xfId="165" applyBorder="1" applyAlignment="1">
      <alignment horizontal="center" vertical="center"/>
      <protection/>
    </xf>
    <xf numFmtId="0" fontId="11" fillId="0" borderId="0" xfId="111" applyFont="1" applyBorder="1" applyAlignment="1">
      <alignment horizontal="center"/>
      <protection/>
    </xf>
    <xf numFmtId="0" fontId="11" fillId="58" borderId="19" xfId="111" applyFont="1" applyFill="1" applyBorder="1" applyAlignment="1">
      <alignment horizontal="center" vertical="center"/>
      <protection/>
    </xf>
    <xf numFmtId="0" fontId="10" fillId="58" borderId="25" xfId="111" applyFont="1" applyFill="1" applyBorder="1" applyAlignment="1">
      <alignment horizontal="center" vertical="center"/>
      <protection/>
    </xf>
    <xf numFmtId="0" fontId="10" fillId="58" borderId="23" xfId="111" applyFont="1" applyFill="1" applyBorder="1" applyAlignment="1">
      <alignment horizontal="center" vertical="center"/>
      <protection/>
    </xf>
    <xf numFmtId="0" fontId="10" fillId="58" borderId="24" xfId="111" applyFont="1" applyFill="1" applyBorder="1" applyAlignment="1">
      <alignment horizontal="center" vertical="center"/>
      <protection/>
    </xf>
    <xf numFmtId="0" fontId="11" fillId="58" borderId="25" xfId="111" applyFont="1" applyFill="1" applyBorder="1" applyAlignment="1">
      <alignment horizontal="center" vertical="center"/>
      <protection/>
    </xf>
    <xf numFmtId="0" fontId="11" fillId="58" borderId="23" xfId="111" applyFont="1" applyFill="1" applyBorder="1" applyAlignment="1">
      <alignment horizontal="center" vertical="center"/>
      <protection/>
    </xf>
    <xf numFmtId="0" fontId="11" fillId="58" borderId="24" xfId="111" applyFont="1" applyFill="1" applyBorder="1" applyAlignment="1">
      <alignment horizontal="center" vertical="center"/>
      <protection/>
    </xf>
    <xf numFmtId="0" fontId="36" fillId="0" borderId="0" xfId="111" applyFont="1" applyBorder="1" applyAlignment="1">
      <alignment horizontal="center" vertical="center"/>
      <protection/>
    </xf>
    <xf numFmtId="0" fontId="36" fillId="0" borderId="0" xfId="111" applyFont="1" applyAlignment="1">
      <alignment horizontal="center" vertical="center"/>
      <protection/>
    </xf>
    <xf numFmtId="0" fontId="32" fillId="0" borderId="0" xfId="111" applyFont="1" applyBorder="1" applyAlignment="1">
      <alignment horizontal="center" vertical="center"/>
      <protection/>
    </xf>
    <xf numFmtId="0" fontId="11" fillId="0" borderId="0" xfId="111" applyFont="1" applyAlignment="1">
      <alignment horizontal="center"/>
      <protection/>
    </xf>
    <xf numFmtId="0" fontId="37" fillId="0" borderId="0" xfId="111" applyFont="1" applyBorder="1" applyAlignment="1">
      <alignment horizontal="center" vertical="center" wrapText="1"/>
      <protection/>
    </xf>
    <xf numFmtId="164" fontId="78" fillId="0" borderId="25" xfId="165" applyNumberFormat="1" applyFont="1" applyBorder="1" applyAlignment="1">
      <alignment horizontal="center" vertical="center" wrapText="1"/>
      <protection/>
    </xf>
    <xf numFmtId="164" fontId="78" fillId="0" borderId="23" xfId="165" applyNumberFormat="1" applyFont="1" applyBorder="1" applyAlignment="1">
      <alignment horizontal="center" vertical="center" wrapText="1"/>
      <protection/>
    </xf>
    <xf numFmtId="164" fontId="78" fillId="0" borderId="24" xfId="165" applyNumberFormat="1" applyFont="1" applyBorder="1" applyAlignment="1">
      <alignment horizontal="center" vertical="center" wrapText="1"/>
      <protection/>
    </xf>
    <xf numFmtId="0" fontId="0" fillId="0" borderId="25" xfId="165" applyFont="1" applyBorder="1" applyAlignment="1">
      <alignment horizontal="center" vertical="center"/>
      <protection/>
    </xf>
    <xf numFmtId="0" fontId="0" fillId="0" borderId="23" xfId="165" applyBorder="1" applyAlignment="1">
      <alignment horizontal="center" vertical="center"/>
      <protection/>
    </xf>
    <xf numFmtId="0" fontId="0" fillId="0" borderId="24" xfId="165" applyBorder="1" applyAlignment="1">
      <alignment horizontal="center" vertical="center"/>
      <protection/>
    </xf>
    <xf numFmtId="0" fontId="10" fillId="0" borderId="0" xfId="111" applyFont="1" applyAlignment="1">
      <alignment horizontal="center"/>
      <protection/>
    </xf>
    <xf numFmtId="164" fontId="10" fillId="56" borderId="25" xfId="111" applyNumberFormat="1" applyFont="1" applyFill="1" applyBorder="1" applyAlignment="1">
      <alignment horizontal="center" vertical="center" wrapText="1"/>
      <protection/>
    </xf>
    <xf numFmtId="164" fontId="10" fillId="56" borderId="24" xfId="111" applyNumberFormat="1" applyFont="1" applyFill="1" applyBorder="1" applyAlignment="1">
      <alignment horizontal="center" vertical="center" wrapText="1"/>
      <protection/>
    </xf>
    <xf numFmtId="0" fontId="8" fillId="55" borderId="25" xfId="191" applyFont="1" applyFill="1" applyBorder="1" applyAlignment="1" applyProtection="1">
      <alignment horizontal="center" vertical="center" wrapText="1"/>
      <protection locked="0"/>
    </xf>
    <xf numFmtId="0" fontId="8" fillId="55" borderId="23" xfId="191" applyFont="1" applyFill="1" applyBorder="1" applyAlignment="1" applyProtection="1">
      <alignment horizontal="center" vertical="center" wrapText="1"/>
      <protection locked="0"/>
    </xf>
    <xf numFmtId="0" fontId="12" fillId="0" borderId="0" xfId="111" applyBorder="1" applyAlignment="1">
      <alignment horizontal="center" vertical="center" wrapText="1"/>
      <protection/>
    </xf>
    <xf numFmtId="0" fontId="33" fillId="58" borderId="22" xfId="111" applyFont="1" applyFill="1" applyBorder="1" applyAlignment="1">
      <alignment horizontal="center" vertical="center" wrapText="1"/>
      <protection/>
    </xf>
    <xf numFmtId="0" fontId="33" fillId="58" borderId="20" xfId="111" applyFont="1" applyFill="1" applyBorder="1" applyAlignment="1">
      <alignment horizontal="center" vertical="center" wrapText="1"/>
      <protection/>
    </xf>
    <xf numFmtId="164" fontId="10" fillId="56" borderId="23" xfId="111" applyNumberFormat="1" applyFont="1" applyFill="1" applyBorder="1" applyAlignment="1">
      <alignment horizontal="center" vertical="center" wrapText="1"/>
      <protection/>
    </xf>
    <xf numFmtId="0" fontId="47" fillId="55" borderId="19" xfId="191" applyFont="1" applyFill="1" applyBorder="1" applyAlignment="1" applyProtection="1">
      <alignment horizontal="center" vertical="center" textRotation="90" wrapText="1"/>
      <protection locked="0"/>
    </xf>
    <xf numFmtId="164" fontId="10" fillId="56" borderId="19" xfId="111" applyNumberFormat="1" applyFont="1" applyFill="1" applyBorder="1" applyAlignment="1">
      <alignment horizontal="center" vertical="center" wrapText="1"/>
      <protection/>
    </xf>
    <xf numFmtId="0" fontId="12" fillId="0" borderId="0" xfId="111" applyBorder="1" applyAlignment="1">
      <alignment horizontal="right" vertical="center" wrapText="1"/>
      <protection/>
    </xf>
    <xf numFmtId="0" fontId="8" fillId="55" borderId="22" xfId="191" applyFont="1" applyFill="1" applyBorder="1" applyAlignment="1" applyProtection="1">
      <alignment horizontal="center" vertical="center" wrapText="1"/>
      <protection locked="0"/>
    </xf>
    <xf numFmtId="0" fontId="8" fillId="55" borderId="20" xfId="191" applyFont="1" applyFill="1" applyBorder="1" applyAlignment="1" applyProtection="1">
      <alignment horizontal="center" vertical="center" wrapText="1"/>
      <protection locked="0"/>
    </xf>
    <xf numFmtId="0" fontId="41" fillId="55" borderId="22" xfId="192" applyFont="1" applyFill="1" applyBorder="1" applyAlignment="1" applyProtection="1">
      <alignment horizontal="center" vertical="center" wrapText="1"/>
      <protection locked="0"/>
    </xf>
    <xf numFmtId="0" fontId="41" fillId="55" borderId="20" xfId="192" applyFont="1" applyFill="1" applyBorder="1" applyAlignment="1" applyProtection="1">
      <alignment horizontal="center" vertical="center" wrapText="1"/>
      <protection locked="0"/>
    </xf>
  </cellXfs>
  <cellStyles count="1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2 2" xfId="34"/>
    <cellStyle name="40% - Акцент3 2" xfId="35"/>
    <cellStyle name="40% - Акцент4 2" xfId="36"/>
    <cellStyle name="40% - Акцент5 2" xfId="37"/>
    <cellStyle name="40% - Акцент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 2" xfId="45"/>
    <cellStyle name="60% - Акцент2 2" xfId="46"/>
    <cellStyle name="60% - Акцент3 2" xfId="47"/>
    <cellStyle name="60% - Акцент4 2" xfId="48"/>
    <cellStyle name="60% - Акцент5 2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Акцент1 2" xfId="79"/>
    <cellStyle name="Акцент2 2" xfId="80"/>
    <cellStyle name="Акцент3 2" xfId="81"/>
    <cellStyle name="Акцент4 2" xfId="82"/>
    <cellStyle name="Акцент5 2" xfId="83"/>
    <cellStyle name="Акцент6 2" xfId="84"/>
    <cellStyle name="Ввод  2" xfId="85"/>
    <cellStyle name="Вывод 2" xfId="86"/>
    <cellStyle name="Вычисление 2" xfId="87"/>
    <cellStyle name="Заголовок 1 2" xfId="88"/>
    <cellStyle name="Заголовок 2 2" xfId="89"/>
    <cellStyle name="Заголовок 3 2" xfId="90"/>
    <cellStyle name="Заголовок 4 2" xfId="91"/>
    <cellStyle name="Итог 2" xfId="92"/>
    <cellStyle name="Контрольная ячейка 2" xfId="93"/>
    <cellStyle name="Название 2" xfId="94"/>
    <cellStyle name="Нейтральный 2" xfId="95"/>
    <cellStyle name="Обычный 10" xfId="96"/>
    <cellStyle name="Обычный 10 2" xfId="97"/>
    <cellStyle name="Обычный 10 3" xfId="98"/>
    <cellStyle name="Обычный 10 3 2" xfId="99"/>
    <cellStyle name="Обычный 10 3 2 2" xfId="100"/>
    <cellStyle name="Обычный 10 3 3" xfId="101"/>
    <cellStyle name="Обычный 10 3 4" xfId="102"/>
    <cellStyle name="Обычный 10 3 4 2" xfId="103"/>
    <cellStyle name="Обычный 10 4" xfId="104"/>
    <cellStyle name="Обычный 11" xfId="105"/>
    <cellStyle name="Обычный 11 2" xfId="106"/>
    <cellStyle name="Обычный 11 2 2" xfId="107"/>
    <cellStyle name="Обычный 11 3" xfId="108"/>
    <cellStyle name="Обычный 12" xfId="109"/>
    <cellStyle name="Обычный 2" xfId="110"/>
    <cellStyle name="Обычный 2 2" xfId="111"/>
    <cellStyle name="Обычный 2 3" xfId="112"/>
    <cellStyle name="Обычный 2 4" xfId="113"/>
    <cellStyle name="Обычный 2 5" xfId="114"/>
    <cellStyle name="Обычный 2 5 2" xfId="115"/>
    <cellStyle name="Обычный 3" xfId="116"/>
    <cellStyle name="Обычный 3 2" xfId="117"/>
    <cellStyle name="Обычный 3 2 2" xfId="118"/>
    <cellStyle name="Обычный 3 2 3" xfId="119"/>
    <cellStyle name="Обычный 3 2 3 2" xfId="120"/>
    <cellStyle name="Обычный 3 2 4" xfId="121"/>
    <cellStyle name="Обычный 3 2 5" xfId="122"/>
    <cellStyle name="Обычный 3 2 5 2" xfId="123"/>
    <cellStyle name="Обычный 3 2 5 3" xfId="124"/>
    <cellStyle name="Обычный 3 2 5 3 2" xfId="125"/>
    <cellStyle name="Обычный 3 2 5 3 3" xfId="126"/>
    <cellStyle name="Обычный 3 2 6" xfId="127"/>
    <cellStyle name="Обычный 3 2 6 2" xfId="128"/>
    <cellStyle name="Обычный 3 2 6 2 2" xfId="129"/>
    <cellStyle name="Обычный 3 2 6 2 2 2" xfId="130"/>
    <cellStyle name="Обычный 3 2 6 3" xfId="131"/>
    <cellStyle name="Обычный 3 2 7" xfId="132"/>
    <cellStyle name="Обычный 3 2 8" xfId="133"/>
    <cellStyle name="Обычный 3 2 8 2" xfId="134"/>
    <cellStyle name="Обычный 3 2 9" xfId="135"/>
    <cellStyle name="Обычный 4" xfId="136"/>
    <cellStyle name="Обычный 4 2" xfId="137"/>
    <cellStyle name="Обычный 5" xfId="138"/>
    <cellStyle name="Обычный 5 2" xfId="139"/>
    <cellStyle name="Обычный 5 2 2" xfId="140"/>
    <cellStyle name="Обычный 5 2 2 2" xfId="141"/>
    <cellStyle name="Обычный 5 2 3" xfId="142"/>
    <cellStyle name="Обычный 5 3" xfId="143"/>
    <cellStyle name="Обычный 6" xfId="144"/>
    <cellStyle name="Обычный 6 2" xfId="145"/>
    <cellStyle name="Обычный 6 2 2" xfId="146"/>
    <cellStyle name="Обычный 6 2 2 2" xfId="147"/>
    <cellStyle name="Обычный 6 2 2 2 2" xfId="148"/>
    <cellStyle name="Обычный 6 2 2 2 2 2" xfId="149"/>
    <cellStyle name="Обычный 6 2 3" xfId="150"/>
    <cellStyle name="Обычный 7" xfId="151"/>
    <cellStyle name="Обычный 7 2" xfId="152"/>
    <cellStyle name="Обычный 7 2 2" xfId="153"/>
    <cellStyle name="Обычный 7 2 2 2" xfId="154"/>
    <cellStyle name="Обычный 7 2 2 2 2" xfId="155"/>
    <cellStyle name="Обычный 7 2 2 2 2 2" xfId="156"/>
    <cellStyle name="Обычный 7 2 2 2 2 2 2" xfId="157"/>
    <cellStyle name="Обычный 7 2 2 2 2 3" xfId="158"/>
    <cellStyle name="Обычный 7 2 2 2 2 3 2" xfId="159"/>
    <cellStyle name="Обычный 7 2 2 2 2 3 2 2" xfId="160"/>
    <cellStyle name="Обычный 7 2 2 2 2 3 2 2 2" xfId="161"/>
    <cellStyle name="Обычный 7 2 2 2 3" xfId="162"/>
    <cellStyle name="Обычный 7 2 3" xfId="163"/>
    <cellStyle name="Обычный 7 2 3 2" xfId="164"/>
    <cellStyle name="Обычный 7 2 3 3" xfId="165"/>
    <cellStyle name="Обычный 8" xfId="166"/>
    <cellStyle name="Обычный 8 2" xfId="167"/>
    <cellStyle name="Обычный 8 2 2" xfId="168"/>
    <cellStyle name="Обычный 8 2 2 2" xfId="169"/>
    <cellStyle name="Обычный 8 2 2 2 2" xfId="170"/>
    <cellStyle name="Обычный 8 2 2 2 2 2" xfId="171"/>
    <cellStyle name="Обычный 8 2 2 2 2 2 2" xfId="172"/>
    <cellStyle name="Обычный 8 2 2 2 2 3" xfId="173"/>
    <cellStyle name="Обычный 8 2 2 2 2 3 2" xfId="174"/>
    <cellStyle name="Обычный 8 2 2 2 2 3 2 2" xfId="175"/>
    <cellStyle name="Обычный 8 2 2 2 2 3 2 3" xfId="176"/>
    <cellStyle name="Обычный 8 2 2 2 2 3 2 3 2" xfId="177"/>
    <cellStyle name="Обычный 8 2 2 2 2 3 2 3 2 2" xfId="178"/>
    <cellStyle name="Обычный 8 2 2 2 2 3 2 4" xfId="179"/>
    <cellStyle name="Обычный 8 2 2 2 3" xfId="180"/>
    <cellStyle name="Обычный 8 3" xfId="181"/>
    <cellStyle name="Обычный 8 4" xfId="182"/>
    <cellStyle name="Обычный 8 4 2" xfId="183"/>
    <cellStyle name="Обычный 8 4 2 2" xfId="184"/>
    <cellStyle name="Обычный 8 4 3" xfId="185"/>
    <cellStyle name="Обычный 8 5" xfId="186"/>
    <cellStyle name="Обычный 8 6" xfId="187"/>
    <cellStyle name="Обычный 9" xfId="188"/>
    <cellStyle name="Обычный 9 2" xfId="189"/>
    <cellStyle name="Обычный 9 3" xfId="190"/>
    <cellStyle name="Обычный_конкур К" xfId="191"/>
    <cellStyle name="Обычный_Лист Microsoft Excel" xfId="192"/>
    <cellStyle name="Плохой 2" xfId="193"/>
    <cellStyle name="Пояснение 2" xfId="194"/>
    <cellStyle name="Примечание 2" xfId="195"/>
    <cellStyle name="Связанная ячейка 2" xfId="196"/>
    <cellStyle name="Текст предупреждения 2" xfId="197"/>
    <cellStyle name="Хороший 2" xfId="198"/>
  </cellStyles>
  <dxfs count="537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885825</xdr:rowOff>
    </xdr:from>
    <xdr:to>
      <xdr:col>1</xdr:col>
      <xdr:colOff>590550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858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5"/>
  <sheetViews>
    <sheetView tabSelected="1" view="pageBreakPreview" zoomScaleNormal="75" zoomScaleSheetLayoutView="100" zoomScalePageLayoutView="0" workbookViewId="0" topLeftCell="A147">
      <selection activeCell="Z17" sqref="Z17"/>
    </sheetView>
  </sheetViews>
  <sheetFormatPr defaultColWidth="9.140625" defaultRowHeight="15"/>
  <cols>
    <col min="1" max="1" width="3.00390625" style="5" customWidth="1"/>
    <col min="2" max="2" width="19.28125" style="39" customWidth="1"/>
    <col min="3" max="3" width="11.8515625" style="39" customWidth="1"/>
    <col min="4" max="4" width="5.421875" style="39" customWidth="1"/>
    <col min="5" max="5" width="18.28125" style="39" customWidth="1"/>
    <col min="6" max="6" width="13.57421875" style="39" customWidth="1"/>
    <col min="7" max="7" width="16.8515625" style="48" customWidth="1"/>
    <col min="8" max="8" width="19.7109375" style="39" customWidth="1"/>
    <col min="9" max="10" width="3.8515625" style="39" customWidth="1"/>
    <col min="11" max="12" width="4.00390625" style="5" customWidth="1"/>
    <col min="13" max="14" width="3.8515625" style="5" customWidth="1"/>
    <col min="15" max="15" width="3.8515625" style="3" customWidth="1"/>
    <col min="16" max="17" width="3.8515625" style="5" customWidth="1"/>
    <col min="18" max="19" width="3.8515625" style="3" customWidth="1"/>
    <col min="20" max="20" width="3.57421875" style="5" customWidth="1"/>
    <col min="21" max="21" width="9.140625" style="3" customWidth="1"/>
    <col min="22" max="16384" width="9.140625" style="3" customWidth="1"/>
  </cols>
  <sheetData>
    <row r="1" spans="1:21" ht="81" customHeight="1">
      <c r="A1" s="181" t="s">
        <v>364</v>
      </c>
      <c r="B1" s="181"/>
      <c r="C1" s="181"/>
      <c r="D1" s="181"/>
      <c r="E1" s="181"/>
      <c r="F1" s="181"/>
      <c r="G1" s="181"/>
      <c r="H1" s="18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1"/>
      <c r="U1" s="2"/>
    </row>
    <row r="2" spans="1:18" ht="20.25" customHeight="1">
      <c r="A2" s="182"/>
      <c r="B2" s="182"/>
      <c r="C2" s="182"/>
      <c r="D2" s="182"/>
      <c r="E2" s="182"/>
      <c r="F2" s="182"/>
      <c r="G2" s="182"/>
      <c r="H2" s="182"/>
      <c r="I2" s="4"/>
      <c r="J2" s="4"/>
      <c r="R2" s="5"/>
    </row>
    <row r="3" spans="1:18" ht="25.5" customHeight="1">
      <c r="A3" s="183" t="s">
        <v>0</v>
      </c>
      <c r="B3" s="183"/>
      <c r="C3" s="183"/>
      <c r="D3" s="183"/>
      <c r="E3" s="183"/>
      <c r="F3" s="183"/>
      <c r="G3" s="183"/>
      <c r="H3" s="183"/>
      <c r="I3" s="6"/>
      <c r="J3" s="6"/>
      <c r="R3" s="5"/>
    </row>
    <row r="4" spans="1:20" s="13" customFormat="1" ht="25.5" customHeight="1">
      <c r="A4" s="7" t="s">
        <v>1</v>
      </c>
      <c r="B4" s="8"/>
      <c r="C4" s="8"/>
      <c r="D4" s="8"/>
      <c r="E4" s="8"/>
      <c r="F4" s="8"/>
      <c r="G4" s="9"/>
      <c r="H4" s="10" t="s">
        <v>198</v>
      </c>
      <c r="I4" s="11"/>
      <c r="J4" s="11"/>
      <c r="K4" s="12"/>
      <c r="L4" s="12"/>
      <c r="M4" s="12"/>
      <c r="N4" s="12"/>
      <c r="P4" s="12"/>
      <c r="Q4" s="12"/>
      <c r="R4" s="12"/>
      <c r="T4" s="12"/>
    </row>
    <row r="5" spans="1:20" s="5" customFormat="1" ht="35.25" customHeight="1">
      <c r="A5" s="184"/>
      <c r="B5" s="185" t="s">
        <v>2</v>
      </c>
      <c r="C5" s="186" t="s">
        <v>3</v>
      </c>
      <c r="D5" s="188" t="s">
        <v>4</v>
      </c>
      <c r="E5" s="189" t="s">
        <v>5</v>
      </c>
      <c r="F5" s="189" t="s">
        <v>6</v>
      </c>
      <c r="G5" s="191" t="s">
        <v>7</v>
      </c>
      <c r="H5" s="177" t="s">
        <v>8</v>
      </c>
      <c r="I5" s="14"/>
      <c r="J5" s="14"/>
      <c r="N5" s="15">
        <v>90</v>
      </c>
      <c r="O5" s="16">
        <v>100</v>
      </c>
      <c r="P5" s="15">
        <v>70</v>
      </c>
      <c r="Q5" s="15">
        <v>105</v>
      </c>
      <c r="R5" s="5">
        <v>80</v>
      </c>
      <c r="S5" s="5">
        <v>110</v>
      </c>
      <c r="T5" s="5">
        <v>60</v>
      </c>
    </row>
    <row r="6" spans="1:20" s="5" customFormat="1" ht="27.75" customHeight="1">
      <c r="A6" s="184"/>
      <c r="B6" s="185"/>
      <c r="C6" s="187"/>
      <c r="D6" s="188"/>
      <c r="E6" s="190"/>
      <c r="F6" s="190"/>
      <c r="G6" s="192"/>
      <c r="H6" s="178"/>
      <c r="I6" s="16" t="s">
        <v>9</v>
      </c>
      <c r="J6" s="16" t="s">
        <v>199</v>
      </c>
      <c r="K6" s="16" t="s">
        <v>10</v>
      </c>
      <c r="L6" s="16" t="s">
        <v>11</v>
      </c>
      <c r="M6" s="16" t="s">
        <v>12</v>
      </c>
      <c r="N6" s="16" t="s">
        <v>13</v>
      </c>
      <c r="O6" s="16" t="s">
        <v>14</v>
      </c>
      <c r="P6" s="16" t="s">
        <v>15</v>
      </c>
      <c r="Q6" s="16" t="s">
        <v>16</v>
      </c>
      <c r="R6" s="16" t="s">
        <v>17</v>
      </c>
      <c r="S6" s="5" t="s">
        <v>18</v>
      </c>
      <c r="T6" s="5" t="s">
        <v>200</v>
      </c>
    </row>
    <row r="7" spans="1:19" ht="24.75" customHeight="1">
      <c r="A7" s="17">
        <v>1</v>
      </c>
      <c r="B7" s="18" t="s">
        <v>19</v>
      </c>
      <c r="C7" s="19" t="s">
        <v>20</v>
      </c>
      <c r="D7" s="20" t="s">
        <v>21</v>
      </c>
      <c r="E7" s="21" t="s">
        <v>22</v>
      </c>
      <c r="F7" s="22" t="s">
        <v>23</v>
      </c>
      <c r="G7" s="23" t="s">
        <v>24</v>
      </c>
      <c r="H7" s="23" t="s">
        <v>25</v>
      </c>
      <c r="I7" s="24" t="s">
        <v>26</v>
      </c>
      <c r="J7" s="24"/>
      <c r="K7" s="24" t="s">
        <v>26</v>
      </c>
      <c r="L7" s="24" t="s">
        <v>26</v>
      </c>
      <c r="M7" s="25"/>
      <c r="N7" s="25"/>
      <c r="O7" s="25"/>
      <c r="P7" s="25"/>
      <c r="Q7" s="25"/>
      <c r="R7" s="26"/>
      <c r="S7" s="26"/>
    </row>
    <row r="8" spans="1:19" ht="24.75" customHeight="1">
      <c r="A8" s="17"/>
      <c r="B8" s="18" t="s">
        <v>19</v>
      </c>
      <c r="C8" s="19" t="s">
        <v>20</v>
      </c>
      <c r="D8" s="20" t="s">
        <v>21</v>
      </c>
      <c r="E8" s="21" t="s">
        <v>203</v>
      </c>
      <c r="F8" s="22" t="s">
        <v>204</v>
      </c>
      <c r="G8" s="23" t="s">
        <v>24</v>
      </c>
      <c r="H8" s="23" t="s">
        <v>25</v>
      </c>
      <c r="I8" s="24" t="s">
        <v>26</v>
      </c>
      <c r="J8" s="24"/>
      <c r="K8" s="24" t="s">
        <v>26</v>
      </c>
      <c r="L8" s="24" t="s">
        <v>26</v>
      </c>
      <c r="M8" s="25"/>
      <c r="N8" s="25"/>
      <c r="O8" s="25"/>
      <c r="P8" s="25"/>
      <c r="Q8" s="25"/>
      <c r="R8" s="26"/>
      <c r="S8" s="26"/>
    </row>
    <row r="9" spans="1:19" ht="24.75" customHeight="1">
      <c r="A9" s="17">
        <v>2</v>
      </c>
      <c r="B9" s="18" t="s">
        <v>27</v>
      </c>
      <c r="C9" s="22" t="s">
        <v>28</v>
      </c>
      <c r="D9" s="20" t="s">
        <v>29</v>
      </c>
      <c r="E9" s="27" t="s">
        <v>30</v>
      </c>
      <c r="F9" s="22" t="s">
        <v>31</v>
      </c>
      <c r="G9" s="23" t="s">
        <v>24</v>
      </c>
      <c r="H9" s="23" t="s">
        <v>25</v>
      </c>
      <c r="I9" s="3"/>
      <c r="J9" s="24" t="s">
        <v>26</v>
      </c>
      <c r="K9" s="24" t="s">
        <v>26</v>
      </c>
      <c r="L9" s="24" t="s">
        <v>26</v>
      </c>
      <c r="M9" s="25"/>
      <c r="N9" s="25"/>
      <c r="O9" s="25"/>
      <c r="P9" s="25"/>
      <c r="Q9" s="25"/>
      <c r="R9" s="26"/>
      <c r="S9" s="26"/>
    </row>
    <row r="10" spans="1:19" ht="24.75" customHeight="1">
      <c r="A10" s="17">
        <v>3</v>
      </c>
      <c r="B10" s="18" t="s">
        <v>32</v>
      </c>
      <c r="C10" s="22" t="s">
        <v>33</v>
      </c>
      <c r="D10" s="20" t="s">
        <v>29</v>
      </c>
      <c r="E10" s="28" t="s">
        <v>34</v>
      </c>
      <c r="F10" s="22" t="s">
        <v>35</v>
      </c>
      <c r="G10" s="23" t="s">
        <v>24</v>
      </c>
      <c r="H10" s="23" t="s">
        <v>25</v>
      </c>
      <c r="I10" s="3"/>
      <c r="J10" s="24" t="s">
        <v>26</v>
      </c>
      <c r="K10" s="24" t="s">
        <v>26</v>
      </c>
      <c r="L10" s="24" t="s">
        <v>26</v>
      </c>
      <c r="M10" s="25"/>
      <c r="N10" s="25"/>
      <c r="O10" s="25"/>
      <c r="P10" s="25"/>
      <c r="Q10" s="25"/>
      <c r="R10" s="26"/>
      <c r="S10" s="26"/>
    </row>
    <row r="11" spans="1:19" ht="24.75" customHeight="1">
      <c r="A11" s="17">
        <v>4</v>
      </c>
      <c r="B11" s="29" t="s">
        <v>36</v>
      </c>
      <c r="C11" s="22"/>
      <c r="D11" s="30" t="s">
        <v>37</v>
      </c>
      <c r="E11" s="31" t="s">
        <v>202</v>
      </c>
      <c r="F11" s="22" t="s">
        <v>201</v>
      </c>
      <c r="G11" s="23" t="s">
        <v>24</v>
      </c>
      <c r="H11" s="23" t="s">
        <v>25</v>
      </c>
      <c r="I11" s="24" t="s">
        <v>26</v>
      </c>
      <c r="J11" s="24"/>
      <c r="K11" s="25"/>
      <c r="L11" s="25"/>
      <c r="M11" s="25"/>
      <c r="N11" s="25"/>
      <c r="O11" s="25"/>
      <c r="P11" s="25"/>
      <c r="Q11" s="25"/>
      <c r="R11" s="26"/>
      <c r="S11" s="26"/>
    </row>
    <row r="12" spans="1:19" ht="24.75" customHeight="1">
      <c r="A12" s="17">
        <v>5</v>
      </c>
      <c r="B12" s="29" t="s">
        <v>38</v>
      </c>
      <c r="C12" s="22"/>
      <c r="D12" s="30" t="s">
        <v>37</v>
      </c>
      <c r="E12" s="31" t="s">
        <v>202</v>
      </c>
      <c r="F12" s="22" t="s">
        <v>201</v>
      </c>
      <c r="G12" s="23" t="s">
        <v>24</v>
      </c>
      <c r="H12" s="23" t="s">
        <v>25</v>
      </c>
      <c r="I12" s="24" t="s">
        <v>26</v>
      </c>
      <c r="J12" s="24"/>
      <c r="K12" s="25"/>
      <c r="L12" s="25"/>
      <c r="M12" s="25"/>
      <c r="N12" s="25"/>
      <c r="O12" s="25"/>
      <c r="P12" s="25"/>
      <c r="Q12" s="25"/>
      <c r="R12" s="26"/>
      <c r="S12" s="26"/>
    </row>
    <row r="13" spans="1:19" ht="24.75" customHeight="1">
      <c r="A13" s="17">
        <v>6</v>
      </c>
      <c r="B13" s="32" t="s">
        <v>39</v>
      </c>
      <c r="C13" s="22"/>
      <c r="D13" s="30" t="s">
        <v>37</v>
      </c>
      <c r="E13" s="31" t="s">
        <v>202</v>
      </c>
      <c r="F13" s="22" t="s">
        <v>201</v>
      </c>
      <c r="G13" s="23" t="s">
        <v>24</v>
      </c>
      <c r="H13" s="23" t="s">
        <v>25</v>
      </c>
      <c r="I13" s="24" t="s">
        <v>26</v>
      </c>
      <c r="J13" s="24"/>
      <c r="K13" s="25"/>
      <c r="L13" s="25"/>
      <c r="M13" s="25"/>
      <c r="N13" s="25"/>
      <c r="O13" s="25"/>
      <c r="P13" s="25"/>
      <c r="Q13" s="25"/>
      <c r="R13" s="26"/>
      <c r="S13" s="26"/>
    </row>
    <row r="14" spans="1:19" ht="24.75" customHeight="1">
      <c r="A14" s="17">
        <v>7</v>
      </c>
      <c r="B14" s="32" t="s">
        <v>340</v>
      </c>
      <c r="C14" s="22"/>
      <c r="D14" s="30" t="s">
        <v>37</v>
      </c>
      <c r="E14" s="27" t="s">
        <v>212</v>
      </c>
      <c r="F14" s="22" t="s">
        <v>211</v>
      </c>
      <c r="G14" s="23" t="s">
        <v>24</v>
      </c>
      <c r="H14" s="23" t="s">
        <v>25</v>
      </c>
      <c r="I14" s="24"/>
      <c r="J14" s="24"/>
      <c r="K14" s="25"/>
      <c r="L14" s="25"/>
      <c r="M14" s="25"/>
      <c r="N14" s="25"/>
      <c r="O14" s="25"/>
      <c r="P14" s="25"/>
      <c r="Q14" s="25"/>
      <c r="R14" s="26"/>
      <c r="S14" s="26"/>
    </row>
    <row r="15" spans="1:19" ht="24.75" customHeight="1">
      <c r="A15" s="17">
        <v>8</v>
      </c>
      <c r="B15" s="36" t="s">
        <v>69</v>
      </c>
      <c r="C15" s="22"/>
      <c r="D15" s="20" t="s">
        <v>70</v>
      </c>
      <c r="E15" s="31" t="s">
        <v>207</v>
      </c>
      <c r="F15" s="22" t="s">
        <v>208</v>
      </c>
      <c r="G15" s="23" t="s">
        <v>24</v>
      </c>
      <c r="H15" s="23" t="s">
        <v>25</v>
      </c>
      <c r="I15" s="24"/>
      <c r="J15" s="24" t="s">
        <v>26</v>
      </c>
      <c r="K15" s="25"/>
      <c r="L15" s="25" t="s">
        <v>26</v>
      </c>
      <c r="M15" s="25"/>
      <c r="N15" s="25"/>
      <c r="O15" s="25"/>
      <c r="P15" s="25"/>
      <c r="Q15" s="25"/>
      <c r="R15" s="26"/>
      <c r="S15" s="26"/>
    </row>
    <row r="16" spans="1:19" ht="24.75" customHeight="1">
      <c r="A16" s="17"/>
      <c r="B16" s="37" t="s">
        <v>69</v>
      </c>
      <c r="C16" s="22"/>
      <c r="D16" s="20" t="s">
        <v>70</v>
      </c>
      <c r="E16" s="27" t="s">
        <v>206</v>
      </c>
      <c r="F16" s="22" t="s">
        <v>205</v>
      </c>
      <c r="G16" s="23" t="s">
        <v>24</v>
      </c>
      <c r="H16" s="23" t="s">
        <v>25</v>
      </c>
      <c r="I16" s="24"/>
      <c r="J16" s="24"/>
      <c r="K16" s="25" t="s">
        <v>26</v>
      </c>
      <c r="L16" s="25" t="s">
        <v>26</v>
      </c>
      <c r="M16" s="25"/>
      <c r="N16" s="25"/>
      <c r="O16" s="25"/>
      <c r="P16" s="25" t="s">
        <v>26</v>
      </c>
      <c r="Q16" s="25"/>
      <c r="R16" s="26" t="s">
        <v>26</v>
      </c>
      <c r="S16" s="26"/>
    </row>
    <row r="17" spans="1:19" ht="24.75" customHeight="1">
      <c r="A17" s="17">
        <v>9</v>
      </c>
      <c r="B17" s="32" t="s">
        <v>75</v>
      </c>
      <c r="C17" s="22" t="s">
        <v>76</v>
      </c>
      <c r="D17" s="20" t="s">
        <v>70</v>
      </c>
      <c r="E17" s="27" t="s">
        <v>209</v>
      </c>
      <c r="F17" s="22" t="s">
        <v>210</v>
      </c>
      <c r="G17" s="23" t="s">
        <v>24</v>
      </c>
      <c r="H17" s="23" t="s">
        <v>25</v>
      </c>
      <c r="I17" s="24"/>
      <c r="J17" s="24" t="s">
        <v>26</v>
      </c>
      <c r="K17" s="25"/>
      <c r="L17" s="25" t="s">
        <v>26</v>
      </c>
      <c r="M17" s="25"/>
      <c r="N17" s="25"/>
      <c r="O17" s="25"/>
      <c r="P17" s="25"/>
      <c r="Q17" s="25"/>
      <c r="R17" s="26"/>
      <c r="S17" s="26"/>
    </row>
    <row r="18" spans="1:19" ht="24.75" customHeight="1">
      <c r="A18" s="17">
        <v>10</v>
      </c>
      <c r="B18" s="29" t="s">
        <v>77</v>
      </c>
      <c r="C18" s="22" t="s">
        <v>78</v>
      </c>
      <c r="D18" s="20" t="s">
        <v>70</v>
      </c>
      <c r="E18" s="35" t="s">
        <v>81</v>
      </c>
      <c r="F18" s="22" t="s">
        <v>82</v>
      </c>
      <c r="G18" s="23" t="s">
        <v>24</v>
      </c>
      <c r="H18" s="23" t="s">
        <v>25</v>
      </c>
      <c r="I18" s="24"/>
      <c r="J18" s="24"/>
      <c r="K18" s="25" t="s">
        <v>26</v>
      </c>
      <c r="L18" s="25" t="s">
        <v>26</v>
      </c>
      <c r="M18" s="25"/>
      <c r="N18" s="25"/>
      <c r="O18" s="25"/>
      <c r="P18" s="25"/>
      <c r="Q18" s="25"/>
      <c r="R18" s="26"/>
      <c r="S18" s="26"/>
    </row>
    <row r="19" spans="1:20" ht="24.75" customHeight="1">
      <c r="A19" s="17"/>
      <c r="B19" s="32" t="s">
        <v>77</v>
      </c>
      <c r="C19" s="22" t="s">
        <v>78</v>
      </c>
      <c r="D19" s="20" t="s">
        <v>70</v>
      </c>
      <c r="E19" s="27" t="s">
        <v>79</v>
      </c>
      <c r="F19" s="22" t="s">
        <v>80</v>
      </c>
      <c r="G19" s="23" t="s">
        <v>24</v>
      </c>
      <c r="H19" s="23" t="s">
        <v>25</v>
      </c>
      <c r="I19" s="24"/>
      <c r="J19" s="24"/>
      <c r="K19" s="25" t="s">
        <v>26</v>
      </c>
      <c r="L19" s="25" t="s">
        <v>26</v>
      </c>
      <c r="M19" s="25"/>
      <c r="N19" s="25"/>
      <c r="O19" s="25"/>
      <c r="P19" s="25" t="s">
        <v>26</v>
      </c>
      <c r="Q19" s="25"/>
      <c r="R19" s="26" t="s">
        <v>26</v>
      </c>
      <c r="S19" s="26"/>
      <c r="T19" s="5" t="s">
        <v>26</v>
      </c>
    </row>
    <row r="20" spans="1:19" ht="24.75" customHeight="1">
      <c r="A20" s="17"/>
      <c r="B20" s="32" t="s">
        <v>77</v>
      </c>
      <c r="C20" s="22" t="s">
        <v>78</v>
      </c>
      <c r="D20" s="20" t="s">
        <v>70</v>
      </c>
      <c r="E20" s="31" t="s">
        <v>207</v>
      </c>
      <c r="F20" s="22" t="s">
        <v>208</v>
      </c>
      <c r="G20" s="23" t="s">
        <v>24</v>
      </c>
      <c r="H20" s="23" t="s">
        <v>25</v>
      </c>
      <c r="I20" s="24"/>
      <c r="J20" s="24"/>
      <c r="K20" s="25" t="s">
        <v>26</v>
      </c>
      <c r="L20" s="25" t="s">
        <v>26</v>
      </c>
      <c r="M20" s="25"/>
      <c r="N20" s="25"/>
      <c r="O20" s="25"/>
      <c r="P20" s="25"/>
      <c r="Q20" s="25"/>
      <c r="R20" s="26"/>
      <c r="S20" s="26"/>
    </row>
    <row r="21" spans="1:19" ht="24.75" customHeight="1">
      <c r="A21" s="17">
        <v>11</v>
      </c>
      <c r="B21" s="32" t="s">
        <v>64</v>
      </c>
      <c r="C21" s="22"/>
      <c r="D21" s="20" t="s">
        <v>37</v>
      </c>
      <c r="E21" s="27" t="s">
        <v>65</v>
      </c>
      <c r="F21" s="22" t="s">
        <v>66</v>
      </c>
      <c r="G21" s="23" t="s">
        <v>24</v>
      </c>
      <c r="H21" s="23" t="s">
        <v>25</v>
      </c>
      <c r="I21" s="24"/>
      <c r="J21" s="24"/>
      <c r="K21" s="25"/>
      <c r="L21" s="25"/>
      <c r="M21" s="25" t="s">
        <v>26</v>
      </c>
      <c r="N21" s="25"/>
      <c r="O21" s="25"/>
      <c r="P21" s="25"/>
      <c r="Q21" s="25"/>
      <c r="R21" s="26"/>
      <c r="S21" s="26"/>
    </row>
    <row r="22" spans="1:19" ht="24.75" customHeight="1">
      <c r="A22" s="26">
        <v>12</v>
      </c>
      <c r="B22" s="32" t="s">
        <v>85</v>
      </c>
      <c r="C22" s="22" t="s">
        <v>86</v>
      </c>
      <c r="D22" s="20" t="s">
        <v>60</v>
      </c>
      <c r="E22" s="27" t="s">
        <v>65</v>
      </c>
      <c r="F22" s="22" t="s">
        <v>66</v>
      </c>
      <c r="G22" s="23" t="s">
        <v>24</v>
      </c>
      <c r="H22" s="23" t="s">
        <v>25</v>
      </c>
      <c r="I22" s="24"/>
      <c r="J22" s="24"/>
      <c r="K22" s="24" t="s">
        <v>26</v>
      </c>
      <c r="L22" s="24" t="s">
        <v>26</v>
      </c>
      <c r="M22" s="25"/>
      <c r="N22" s="25"/>
      <c r="O22" s="25"/>
      <c r="P22" s="25"/>
      <c r="Q22" s="25"/>
      <c r="R22" s="26"/>
      <c r="S22" s="26"/>
    </row>
    <row r="23" spans="1:19" ht="24.75" customHeight="1">
      <c r="A23" s="26"/>
      <c r="B23" s="32" t="s">
        <v>85</v>
      </c>
      <c r="C23" s="22" t="s">
        <v>86</v>
      </c>
      <c r="D23" s="20" t="s">
        <v>60</v>
      </c>
      <c r="E23" s="27" t="s">
        <v>101</v>
      </c>
      <c r="F23" s="22"/>
      <c r="G23" s="23" t="s">
        <v>24</v>
      </c>
      <c r="H23" s="23" t="s">
        <v>25</v>
      </c>
      <c r="I23" s="24"/>
      <c r="J23" s="24"/>
      <c r="K23" s="24" t="s">
        <v>26</v>
      </c>
      <c r="L23" s="24" t="s">
        <v>26</v>
      </c>
      <c r="M23" s="25"/>
      <c r="N23" s="25"/>
      <c r="O23" s="25"/>
      <c r="P23" s="25"/>
      <c r="Q23" s="25"/>
      <c r="R23" s="26"/>
      <c r="S23" s="26"/>
    </row>
    <row r="24" spans="1:19" ht="24.75" customHeight="1">
      <c r="A24" s="26">
        <v>13</v>
      </c>
      <c r="B24" s="32" t="s">
        <v>87</v>
      </c>
      <c r="C24" s="22" t="s">
        <v>88</v>
      </c>
      <c r="D24" s="20" t="s">
        <v>70</v>
      </c>
      <c r="E24" s="27" t="s">
        <v>73</v>
      </c>
      <c r="F24" s="22" t="s">
        <v>74</v>
      </c>
      <c r="G24" s="23" t="s">
        <v>24</v>
      </c>
      <c r="H24" s="23" t="s">
        <v>25</v>
      </c>
      <c r="I24" s="24"/>
      <c r="J24" s="24"/>
      <c r="K24" s="24" t="s">
        <v>26</v>
      </c>
      <c r="L24" s="24" t="s">
        <v>26</v>
      </c>
      <c r="M24" s="25"/>
      <c r="N24" s="25"/>
      <c r="O24" s="25"/>
      <c r="P24" s="25"/>
      <c r="Q24" s="25"/>
      <c r="R24" s="26"/>
      <c r="S24" s="26"/>
    </row>
    <row r="25" spans="1:19" ht="24.75" customHeight="1">
      <c r="A25" s="26"/>
      <c r="B25" s="32" t="s">
        <v>87</v>
      </c>
      <c r="C25" s="22" t="s">
        <v>88</v>
      </c>
      <c r="D25" s="20" t="s">
        <v>70</v>
      </c>
      <c r="E25" s="27" t="s">
        <v>67</v>
      </c>
      <c r="F25" s="22" t="s">
        <v>68</v>
      </c>
      <c r="G25" s="23" t="s">
        <v>24</v>
      </c>
      <c r="H25" s="23" t="s">
        <v>25</v>
      </c>
      <c r="I25" s="24"/>
      <c r="J25" s="24" t="s">
        <v>26</v>
      </c>
      <c r="K25" s="24" t="s">
        <v>26</v>
      </c>
      <c r="L25" s="24" t="s">
        <v>26</v>
      </c>
      <c r="M25" s="25"/>
      <c r="N25" s="25"/>
      <c r="O25" s="25"/>
      <c r="P25" s="25"/>
      <c r="Q25" s="25"/>
      <c r="R25" s="26"/>
      <c r="S25" s="26"/>
    </row>
    <row r="26" spans="1:19" ht="24.75" customHeight="1">
      <c r="A26" s="26"/>
      <c r="B26" s="32" t="s">
        <v>87</v>
      </c>
      <c r="C26" s="22" t="s">
        <v>88</v>
      </c>
      <c r="D26" s="20" t="s">
        <v>70</v>
      </c>
      <c r="E26" s="27" t="s">
        <v>89</v>
      </c>
      <c r="F26" s="22" t="s">
        <v>90</v>
      </c>
      <c r="G26" s="23" t="s">
        <v>24</v>
      </c>
      <c r="H26" s="23" t="s">
        <v>25</v>
      </c>
      <c r="I26" s="24"/>
      <c r="J26" s="24"/>
      <c r="K26" s="24"/>
      <c r="L26" s="24"/>
      <c r="M26" s="25"/>
      <c r="N26" s="25"/>
      <c r="O26" s="25"/>
      <c r="P26" s="25"/>
      <c r="Q26" s="25"/>
      <c r="R26" s="26"/>
      <c r="S26" s="26"/>
    </row>
    <row r="27" spans="1:19" ht="24.75" customHeight="1">
      <c r="A27" s="26">
        <v>14</v>
      </c>
      <c r="B27" s="32" t="s">
        <v>91</v>
      </c>
      <c r="C27" s="22" t="s">
        <v>92</v>
      </c>
      <c r="D27" s="30" t="s">
        <v>37</v>
      </c>
      <c r="E27" s="27" t="s">
        <v>212</v>
      </c>
      <c r="F27" s="22" t="s">
        <v>211</v>
      </c>
      <c r="G27" s="23" t="s">
        <v>24</v>
      </c>
      <c r="H27" s="23" t="s">
        <v>25</v>
      </c>
      <c r="I27" s="24"/>
      <c r="J27" s="24"/>
      <c r="K27" s="24" t="s">
        <v>26</v>
      </c>
      <c r="L27" s="24" t="s">
        <v>26</v>
      </c>
      <c r="M27" s="25"/>
      <c r="N27" s="25"/>
      <c r="O27" s="25"/>
      <c r="P27" s="25"/>
      <c r="Q27" s="25"/>
      <c r="R27" s="26"/>
      <c r="S27" s="26"/>
    </row>
    <row r="28" spans="1:19" ht="24.75" customHeight="1">
      <c r="A28" s="3"/>
      <c r="B28" s="32" t="s">
        <v>91</v>
      </c>
      <c r="C28" s="22" t="s">
        <v>92</v>
      </c>
      <c r="D28" s="30" t="s">
        <v>37</v>
      </c>
      <c r="E28" s="35" t="s">
        <v>81</v>
      </c>
      <c r="F28" s="22" t="s">
        <v>82</v>
      </c>
      <c r="G28" s="23" t="s">
        <v>24</v>
      </c>
      <c r="H28" s="23" t="s">
        <v>25</v>
      </c>
      <c r="I28" s="24"/>
      <c r="J28" s="24"/>
      <c r="K28" s="24" t="s">
        <v>26</v>
      </c>
      <c r="L28" s="24" t="s">
        <v>26</v>
      </c>
      <c r="M28" s="25"/>
      <c r="N28" s="25"/>
      <c r="O28" s="25"/>
      <c r="P28" s="25"/>
      <c r="Q28" s="25"/>
      <c r="R28" s="26"/>
      <c r="S28" s="26"/>
    </row>
    <row r="29" spans="1:19" ht="24.75" customHeight="1">
      <c r="A29" s="3"/>
      <c r="B29" s="32" t="s">
        <v>91</v>
      </c>
      <c r="C29" s="22" t="s">
        <v>92</v>
      </c>
      <c r="D29" s="30" t="s">
        <v>37</v>
      </c>
      <c r="E29" s="27" t="s">
        <v>65</v>
      </c>
      <c r="F29" s="22" t="s">
        <v>66</v>
      </c>
      <c r="G29" s="23" t="s">
        <v>24</v>
      </c>
      <c r="H29" s="23" t="s">
        <v>25</v>
      </c>
      <c r="I29" s="24"/>
      <c r="J29" s="24"/>
      <c r="K29" s="24" t="s">
        <v>26</v>
      </c>
      <c r="L29" s="24" t="s">
        <v>26</v>
      </c>
      <c r="M29" s="25"/>
      <c r="N29" s="25"/>
      <c r="O29" s="25"/>
      <c r="P29" s="25"/>
      <c r="Q29" s="25"/>
      <c r="R29" s="26"/>
      <c r="S29" s="26"/>
    </row>
    <row r="30" spans="1:19" ht="24.75" customHeight="1">
      <c r="A30" s="17">
        <v>15</v>
      </c>
      <c r="B30" s="38" t="s">
        <v>83</v>
      </c>
      <c r="C30" s="22" t="s">
        <v>84</v>
      </c>
      <c r="D30" s="30" t="s">
        <v>37</v>
      </c>
      <c r="E30" s="27" t="s">
        <v>214</v>
      </c>
      <c r="F30" s="22" t="s">
        <v>218</v>
      </c>
      <c r="G30" s="23" t="s">
        <v>24</v>
      </c>
      <c r="H30" s="23" t="s">
        <v>25</v>
      </c>
      <c r="I30" s="24"/>
      <c r="J30" s="24" t="s">
        <v>26</v>
      </c>
      <c r="K30" s="25"/>
      <c r="L30" s="25"/>
      <c r="M30" s="25"/>
      <c r="N30" s="25"/>
      <c r="O30" s="25"/>
      <c r="P30" s="25"/>
      <c r="Q30" s="25"/>
      <c r="R30" s="26"/>
      <c r="S30" s="26"/>
    </row>
    <row r="31" spans="1:19" ht="24.75" customHeight="1">
      <c r="A31" s="17">
        <v>16</v>
      </c>
      <c r="B31" s="55" t="s">
        <v>213</v>
      </c>
      <c r="C31" s="22" t="s">
        <v>222</v>
      </c>
      <c r="D31" s="30" t="s">
        <v>121</v>
      </c>
      <c r="E31" s="27" t="s">
        <v>220</v>
      </c>
      <c r="F31" s="22" t="s">
        <v>219</v>
      </c>
      <c r="G31" s="23" t="s">
        <v>161</v>
      </c>
      <c r="H31" s="23" t="s">
        <v>25</v>
      </c>
      <c r="I31" s="24"/>
      <c r="J31" s="24" t="s">
        <v>26</v>
      </c>
      <c r="K31" s="25"/>
      <c r="L31" s="25"/>
      <c r="M31" s="25"/>
      <c r="N31" s="25"/>
      <c r="O31" s="25"/>
      <c r="P31" s="25"/>
      <c r="Q31" s="25"/>
      <c r="R31" s="26"/>
      <c r="S31" s="26"/>
    </row>
    <row r="32" spans="1:19" ht="24.75" customHeight="1">
      <c r="A32" s="17">
        <v>17</v>
      </c>
      <c r="B32" s="55" t="s">
        <v>216</v>
      </c>
      <c r="C32" s="56"/>
      <c r="D32" s="30" t="s">
        <v>128</v>
      </c>
      <c r="E32" s="27" t="s">
        <v>221</v>
      </c>
      <c r="F32" s="22" t="s">
        <v>217</v>
      </c>
      <c r="G32" s="23" t="s">
        <v>24</v>
      </c>
      <c r="H32" s="23" t="s">
        <v>25</v>
      </c>
      <c r="I32" s="24"/>
      <c r="J32" s="24"/>
      <c r="K32" s="25" t="s">
        <v>26</v>
      </c>
      <c r="L32" s="25"/>
      <c r="M32" s="25"/>
      <c r="N32" s="25"/>
      <c r="O32" s="25"/>
      <c r="P32" s="25"/>
      <c r="Q32" s="25"/>
      <c r="R32" s="26"/>
      <c r="S32" s="26"/>
    </row>
    <row r="33" spans="1:19" ht="24.75" customHeight="1">
      <c r="A33" s="17">
        <v>18</v>
      </c>
      <c r="B33" s="38" t="s">
        <v>93</v>
      </c>
      <c r="C33" s="22" t="s">
        <v>94</v>
      </c>
      <c r="D33" s="30" t="s">
        <v>70</v>
      </c>
      <c r="E33" s="27" t="s">
        <v>95</v>
      </c>
      <c r="F33" s="22" t="s">
        <v>96</v>
      </c>
      <c r="G33" s="23" t="s">
        <v>24</v>
      </c>
      <c r="H33" s="23" t="s">
        <v>25</v>
      </c>
      <c r="I33" s="24"/>
      <c r="J33" s="24"/>
      <c r="K33" s="25" t="s">
        <v>26</v>
      </c>
      <c r="L33" s="25" t="s">
        <v>26</v>
      </c>
      <c r="M33" s="25"/>
      <c r="N33" s="25"/>
      <c r="O33" s="25"/>
      <c r="P33" s="25"/>
      <c r="Q33" s="25"/>
      <c r="R33" s="26"/>
      <c r="S33" s="26"/>
    </row>
    <row r="34" spans="1:19" ht="24.75" customHeight="1">
      <c r="A34" s="17"/>
      <c r="B34" s="38" t="s">
        <v>93</v>
      </c>
      <c r="C34" s="22" t="s">
        <v>94</v>
      </c>
      <c r="D34" s="30" t="s">
        <v>70</v>
      </c>
      <c r="E34" s="27" t="s">
        <v>223</v>
      </c>
      <c r="F34" s="22" t="s">
        <v>224</v>
      </c>
      <c r="G34" s="23" t="s">
        <v>24</v>
      </c>
      <c r="H34" s="23" t="s">
        <v>25</v>
      </c>
      <c r="I34" s="24"/>
      <c r="J34" s="24"/>
      <c r="K34" s="25"/>
      <c r="L34" s="25"/>
      <c r="M34" s="25"/>
      <c r="N34" s="25" t="s">
        <v>26</v>
      </c>
      <c r="O34" s="25"/>
      <c r="P34" s="25" t="s">
        <v>26</v>
      </c>
      <c r="Q34" s="25"/>
      <c r="R34" s="26"/>
      <c r="S34" s="26"/>
    </row>
    <row r="35" spans="1:19" ht="24.75" customHeight="1">
      <c r="A35" s="17"/>
      <c r="B35" s="38" t="s">
        <v>93</v>
      </c>
      <c r="C35" s="22" t="s">
        <v>94</v>
      </c>
      <c r="D35" s="30" t="s">
        <v>70</v>
      </c>
      <c r="E35" s="27" t="s">
        <v>226</v>
      </c>
      <c r="F35" s="22" t="s">
        <v>225</v>
      </c>
      <c r="G35" s="23" t="s">
        <v>24</v>
      </c>
      <c r="H35" s="23" t="s">
        <v>25</v>
      </c>
      <c r="I35" s="24"/>
      <c r="J35" s="24"/>
      <c r="K35" s="25" t="s">
        <v>26</v>
      </c>
      <c r="L35" s="25" t="s">
        <v>26</v>
      </c>
      <c r="M35" s="25"/>
      <c r="N35" s="25" t="s">
        <v>26</v>
      </c>
      <c r="O35" s="25"/>
      <c r="P35" s="25"/>
      <c r="Q35" s="25"/>
      <c r="R35" s="26"/>
      <c r="S35" s="26"/>
    </row>
    <row r="36" spans="1:20" ht="24.75" customHeight="1">
      <c r="A36" s="3">
        <v>19</v>
      </c>
      <c r="B36" s="55" t="s">
        <v>215</v>
      </c>
      <c r="C36" s="22" t="s">
        <v>227</v>
      </c>
      <c r="D36" s="30" t="s">
        <v>128</v>
      </c>
      <c r="E36" s="27" t="s">
        <v>79</v>
      </c>
      <c r="F36" s="22" t="s">
        <v>80</v>
      </c>
      <c r="G36" s="23" t="s">
        <v>24</v>
      </c>
      <c r="H36" s="23" t="s">
        <v>25</v>
      </c>
      <c r="I36" s="24"/>
      <c r="J36" s="24" t="s">
        <v>26</v>
      </c>
      <c r="K36" s="25"/>
      <c r="L36" s="25" t="s">
        <v>26</v>
      </c>
      <c r="M36" s="25"/>
      <c r="N36" s="25"/>
      <c r="O36" s="25"/>
      <c r="P36" s="25" t="s">
        <v>26</v>
      </c>
      <c r="Q36" s="25"/>
      <c r="R36" s="26" t="s">
        <v>26</v>
      </c>
      <c r="S36" s="26"/>
      <c r="T36" s="5" t="s">
        <v>26</v>
      </c>
    </row>
    <row r="37" spans="1:19" ht="24.75" customHeight="1">
      <c r="A37" s="3"/>
      <c r="B37" s="55" t="s">
        <v>215</v>
      </c>
      <c r="C37" s="22" t="s">
        <v>227</v>
      </c>
      <c r="D37" s="30" t="s">
        <v>128</v>
      </c>
      <c r="E37" s="27" t="s">
        <v>226</v>
      </c>
      <c r="F37" s="22" t="s">
        <v>225</v>
      </c>
      <c r="G37" s="23" t="s">
        <v>24</v>
      </c>
      <c r="H37" s="23" t="s">
        <v>25</v>
      </c>
      <c r="I37" s="24"/>
      <c r="J37" s="24"/>
      <c r="K37" s="24"/>
      <c r="L37" s="24" t="s">
        <v>26</v>
      </c>
      <c r="M37" s="25"/>
      <c r="N37" s="25"/>
      <c r="O37" s="25"/>
      <c r="P37" s="25"/>
      <c r="Q37" s="25"/>
      <c r="R37" s="26"/>
      <c r="S37" s="26"/>
    </row>
    <row r="38" spans="1:20" ht="24.75" customHeight="1">
      <c r="A38" s="3"/>
      <c r="B38" s="55" t="s">
        <v>215</v>
      </c>
      <c r="C38" s="22" t="s">
        <v>227</v>
      </c>
      <c r="D38" s="30" t="s">
        <v>128</v>
      </c>
      <c r="E38" s="28" t="s">
        <v>56</v>
      </c>
      <c r="F38" s="22" t="s">
        <v>57</v>
      </c>
      <c r="G38" s="23" t="s">
        <v>24</v>
      </c>
      <c r="H38" s="23" t="s">
        <v>25</v>
      </c>
      <c r="I38" s="24"/>
      <c r="J38" s="24"/>
      <c r="K38" s="24"/>
      <c r="L38" s="24"/>
      <c r="M38" s="25"/>
      <c r="N38" s="25"/>
      <c r="O38" s="25"/>
      <c r="P38" s="25" t="s">
        <v>26</v>
      </c>
      <c r="Q38" s="25"/>
      <c r="R38" s="26" t="s">
        <v>26</v>
      </c>
      <c r="S38" s="26"/>
      <c r="T38" s="5" t="s">
        <v>26</v>
      </c>
    </row>
    <row r="39" spans="1:20" ht="24.75" customHeight="1">
      <c r="A39" s="3"/>
      <c r="B39" s="55" t="s">
        <v>215</v>
      </c>
      <c r="C39" s="22" t="s">
        <v>227</v>
      </c>
      <c r="D39" s="30" t="s">
        <v>128</v>
      </c>
      <c r="E39" s="27" t="s">
        <v>101</v>
      </c>
      <c r="F39" s="22"/>
      <c r="G39" s="23" t="s">
        <v>24</v>
      </c>
      <c r="H39" s="23" t="s">
        <v>25</v>
      </c>
      <c r="I39" s="24"/>
      <c r="J39" s="24"/>
      <c r="K39" s="24"/>
      <c r="L39" s="24"/>
      <c r="M39" s="25"/>
      <c r="N39" s="25"/>
      <c r="O39" s="25"/>
      <c r="P39" s="25" t="s">
        <v>26</v>
      </c>
      <c r="Q39" s="25"/>
      <c r="R39" s="26"/>
      <c r="S39" s="26"/>
      <c r="T39" s="5" t="s">
        <v>26</v>
      </c>
    </row>
    <row r="40" spans="1:19" ht="25.5" customHeight="1">
      <c r="A40" s="17">
        <v>20</v>
      </c>
      <c r="B40" s="32" t="s">
        <v>99</v>
      </c>
      <c r="C40" s="22" t="s">
        <v>100</v>
      </c>
      <c r="D40" s="30" t="s">
        <v>70</v>
      </c>
      <c r="E40" s="28" t="s">
        <v>97</v>
      </c>
      <c r="F40" s="22" t="s">
        <v>98</v>
      </c>
      <c r="G40" s="23" t="s">
        <v>24</v>
      </c>
      <c r="H40" s="23" t="s">
        <v>25</v>
      </c>
      <c r="I40" s="24"/>
      <c r="J40" s="24"/>
      <c r="K40" s="25"/>
      <c r="L40" s="25"/>
      <c r="M40" s="25"/>
      <c r="N40" s="25" t="s">
        <v>26</v>
      </c>
      <c r="O40" s="25" t="s">
        <v>26</v>
      </c>
      <c r="P40" s="25"/>
      <c r="Q40" s="25"/>
      <c r="R40" s="26" t="s">
        <v>26</v>
      </c>
      <c r="S40" s="26"/>
    </row>
    <row r="41" spans="1:19" ht="25.5" customHeight="1">
      <c r="A41" s="17"/>
      <c r="B41" s="32" t="s">
        <v>99</v>
      </c>
      <c r="C41" s="22" t="s">
        <v>100</v>
      </c>
      <c r="D41" s="30" t="s">
        <v>70</v>
      </c>
      <c r="E41" s="27" t="s">
        <v>223</v>
      </c>
      <c r="F41" s="22" t="s">
        <v>224</v>
      </c>
      <c r="G41" s="23" t="s">
        <v>24</v>
      </c>
      <c r="H41" s="23" t="s">
        <v>25</v>
      </c>
      <c r="I41" s="24"/>
      <c r="J41" s="24" t="s">
        <v>26</v>
      </c>
      <c r="K41" s="25"/>
      <c r="L41" s="25"/>
      <c r="M41" s="25"/>
      <c r="N41" s="25"/>
      <c r="O41" s="25"/>
      <c r="P41" s="25"/>
      <c r="Q41" s="25"/>
      <c r="R41" s="26"/>
      <c r="S41" s="26"/>
    </row>
    <row r="42" spans="1:19" ht="25.5" customHeight="1">
      <c r="A42" s="17"/>
      <c r="B42" s="32" t="s">
        <v>99</v>
      </c>
      <c r="C42" s="22" t="s">
        <v>100</v>
      </c>
      <c r="D42" s="30" t="s">
        <v>70</v>
      </c>
      <c r="E42" s="27" t="s">
        <v>79</v>
      </c>
      <c r="F42" s="22" t="s">
        <v>80</v>
      </c>
      <c r="G42" s="23" t="s">
        <v>24</v>
      </c>
      <c r="H42" s="23" t="s">
        <v>25</v>
      </c>
      <c r="I42" s="24"/>
      <c r="J42" s="24"/>
      <c r="K42" s="25"/>
      <c r="L42" s="25"/>
      <c r="M42" s="25"/>
      <c r="N42" s="25"/>
      <c r="O42" s="25"/>
      <c r="P42" s="25" t="s">
        <v>26</v>
      </c>
      <c r="Q42" s="25"/>
      <c r="R42" s="26"/>
      <c r="S42" s="26"/>
    </row>
    <row r="43" spans="1:20" ht="25.5" customHeight="1">
      <c r="A43" s="17"/>
      <c r="B43" s="32" t="s">
        <v>99</v>
      </c>
      <c r="C43" s="22" t="s">
        <v>100</v>
      </c>
      <c r="D43" s="30" t="s">
        <v>70</v>
      </c>
      <c r="E43" s="28" t="s">
        <v>56</v>
      </c>
      <c r="F43" s="22" t="s">
        <v>57</v>
      </c>
      <c r="G43" s="23" t="s">
        <v>24</v>
      </c>
      <c r="H43" s="23" t="s">
        <v>25</v>
      </c>
      <c r="I43" s="24"/>
      <c r="J43" s="24"/>
      <c r="K43" s="25"/>
      <c r="L43" s="25"/>
      <c r="M43" s="25"/>
      <c r="N43" s="25"/>
      <c r="O43" s="25"/>
      <c r="P43" s="25"/>
      <c r="Q43" s="25"/>
      <c r="S43" s="26"/>
      <c r="T43" s="26" t="s">
        <v>26</v>
      </c>
    </row>
    <row r="44" spans="1:20" ht="25.5" customHeight="1">
      <c r="A44" s="17"/>
      <c r="B44" s="32" t="s">
        <v>99</v>
      </c>
      <c r="C44" s="22" t="s">
        <v>100</v>
      </c>
      <c r="D44" s="30" t="s">
        <v>70</v>
      </c>
      <c r="E44" s="27" t="s">
        <v>95</v>
      </c>
      <c r="F44" s="22" t="s">
        <v>96</v>
      </c>
      <c r="G44" s="23" t="s">
        <v>24</v>
      </c>
      <c r="H44" s="23" t="s">
        <v>25</v>
      </c>
      <c r="I44" s="24"/>
      <c r="J44" s="24"/>
      <c r="K44" s="25"/>
      <c r="L44" s="25"/>
      <c r="M44" s="25"/>
      <c r="N44" s="25"/>
      <c r="O44" s="25"/>
      <c r="P44" s="25"/>
      <c r="Q44" s="25"/>
      <c r="S44" s="26"/>
      <c r="T44" s="26" t="s">
        <v>26</v>
      </c>
    </row>
    <row r="45" spans="1:20" ht="25.5" customHeight="1">
      <c r="A45" s="17">
        <v>21</v>
      </c>
      <c r="B45" s="38" t="s">
        <v>102</v>
      </c>
      <c r="C45" s="22" t="s">
        <v>103</v>
      </c>
      <c r="D45" s="30" t="s">
        <v>37</v>
      </c>
      <c r="E45" s="28" t="s">
        <v>56</v>
      </c>
      <c r="F45" s="22" t="s">
        <v>57</v>
      </c>
      <c r="G45" s="23" t="s">
        <v>24</v>
      </c>
      <c r="H45" s="23" t="s">
        <v>25</v>
      </c>
      <c r="I45" s="24"/>
      <c r="J45" s="24"/>
      <c r="K45" s="25" t="s">
        <v>26</v>
      </c>
      <c r="L45" s="25"/>
      <c r="M45" s="25"/>
      <c r="N45" s="25"/>
      <c r="O45" s="25"/>
      <c r="P45" s="25" t="s">
        <v>26</v>
      </c>
      <c r="Q45" s="25"/>
      <c r="R45" s="26"/>
      <c r="S45" s="26"/>
      <c r="T45" s="5" t="s">
        <v>26</v>
      </c>
    </row>
    <row r="46" spans="1:19" ht="25.5" customHeight="1">
      <c r="A46" s="17"/>
      <c r="B46" s="38" t="s">
        <v>102</v>
      </c>
      <c r="C46" s="22" t="s">
        <v>103</v>
      </c>
      <c r="D46" s="30" t="s">
        <v>37</v>
      </c>
      <c r="E46" s="28" t="s">
        <v>97</v>
      </c>
      <c r="F46" s="22" t="s">
        <v>98</v>
      </c>
      <c r="G46" s="23" t="s">
        <v>24</v>
      </c>
      <c r="H46" s="23" t="s">
        <v>25</v>
      </c>
      <c r="I46" s="24"/>
      <c r="J46" s="24"/>
      <c r="K46" s="25"/>
      <c r="L46" s="25"/>
      <c r="M46" s="25"/>
      <c r="N46" s="25" t="s">
        <v>26</v>
      </c>
      <c r="O46" s="25" t="s">
        <v>26</v>
      </c>
      <c r="P46" s="25"/>
      <c r="Q46" s="3"/>
      <c r="R46" s="25" t="s">
        <v>26</v>
      </c>
      <c r="S46" s="26"/>
    </row>
    <row r="47" spans="1:19" ht="25.5" customHeight="1">
      <c r="A47" s="17"/>
      <c r="B47" s="38" t="s">
        <v>102</v>
      </c>
      <c r="C47" s="22" t="s">
        <v>103</v>
      </c>
      <c r="D47" s="30" t="s">
        <v>37</v>
      </c>
      <c r="E47" s="27" t="s">
        <v>101</v>
      </c>
      <c r="F47" s="22"/>
      <c r="G47" s="23" t="s">
        <v>24</v>
      </c>
      <c r="H47" s="23" t="s">
        <v>25</v>
      </c>
      <c r="I47" s="24"/>
      <c r="J47" s="24"/>
      <c r="K47" s="25"/>
      <c r="L47" s="25"/>
      <c r="M47" s="25"/>
      <c r="N47" s="25"/>
      <c r="O47" s="25"/>
      <c r="P47" s="25" t="s">
        <v>26</v>
      </c>
      <c r="Q47" s="3"/>
      <c r="R47" s="25"/>
      <c r="S47" s="26"/>
    </row>
    <row r="48" spans="1:20" ht="25.5" customHeight="1">
      <c r="A48" s="17"/>
      <c r="B48" s="38" t="s">
        <v>102</v>
      </c>
      <c r="C48" s="22" t="s">
        <v>103</v>
      </c>
      <c r="D48" s="30" t="s">
        <v>37</v>
      </c>
      <c r="E48" s="27" t="s">
        <v>223</v>
      </c>
      <c r="F48" s="22" t="s">
        <v>224</v>
      </c>
      <c r="G48" s="23" t="s">
        <v>24</v>
      </c>
      <c r="H48" s="23" t="s">
        <v>25</v>
      </c>
      <c r="I48" s="24"/>
      <c r="J48" s="24"/>
      <c r="K48" s="25"/>
      <c r="L48" s="25"/>
      <c r="M48" s="25"/>
      <c r="N48" s="25" t="s">
        <v>26</v>
      </c>
      <c r="O48" s="25" t="s">
        <v>26</v>
      </c>
      <c r="P48" s="25"/>
      <c r="Q48" s="3"/>
      <c r="R48" s="25" t="s">
        <v>26</v>
      </c>
      <c r="S48" s="26"/>
      <c r="T48" s="5" t="s">
        <v>26</v>
      </c>
    </row>
    <row r="49" spans="1:20" ht="25.5" customHeight="1">
      <c r="A49" s="17">
        <v>22</v>
      </c>
      <c r="B49" s="38" t="s">
        <v>104</v>
      </c>
      <c r="C49" s="22" t="s">
        <v>105</v>
      </c>
      <c r="D49" s="30" t="s">
        <v>37</v>
      </c>
      <c r="E49" s="27" t="s">
        <v>101</v>
      </c>
      <c r="G49" s="23" t="s">
        <v>24</v>
      </c>
      <c r="H49" s="23" t="s">
        <v>25</v>
      </c>
      <c r="I49" s="24"/>
      <c r="J49" s="24"/>
      <c r="K49" s="25"/>
      <c r="L49" s="25"/>
      <c r="M49" s="25"/>
      <c r="N49" s="25"/>
      <c r="O49" s="25"/>
      <c r="P49" s="25"/>
      <c r="Q49" s="25"/>
      <c r="R49" s="26"/>
      <c r="S49" s="26"/>
      <c r="T49" s="5" t="s">
        <v>26</v>
      </c>
    </row>
    <row r="50" spans="1:19" ht="25.5" customHeight="1">
      <c r="A50" s="17"/>
      <c r="B50" s="38" t="s">
        <v>104</v>
      </c>
      <c r="C50" s="22" t="s">
        <v>105</v>
      </c>
      <c r="D50" s="30" t="s">
        <v>37</v>
      </c>
      <c r="E50" s="28" t="s">
        <v>97</v>
      </c>
      <c r="F50" s="22" t="s">
        <v>98</v>
      </c>
      <c r="G50" s="23" t="s">
        <v>24</v>
      </c>
      <c r="H50" s="23" t="s">
        <v>25</v>
      </c>
      <c r="I50" s="24"/>
      <c r="J50" s="24"/>
      <c r="K50" s="25"/>
      <c r="L50" s="25"/>
      <c r="M50" s="25"/>
      <c r="N50" s="25" t="s">
        <v>26</v>
      </c>
      <c r="O50" s="25"/>
      <c r="P50" s="25"/>
      <c r="Q50" s="25"/>
      <c r="R50" s="26" t="s">
        <v>26</v>
      </c>
      <c r="S50" s="26"/>
    </row>
    <row r="51" spans="1:20" ht="25.5" customHeight="1">
      <c r="A51" s="17"/>
      <c r="B51" s="38" t="s">
        <v>104</v>
      </c>
      <c r="C51" s="22" t="s">
        <v>105</v>
      </c>
      <c r="D51" s="30" t="s">
        <v>37</v>
      </c>
      <c r="E51" s="27" t="s">
        <v>95</v>
      </c>
      <c r="F51" s="22" t="s">
        <v>96</v>
      </c>
      <c r="G51" s="23" t="s">
        <v>24</v>
      </c>
      <c r="H51" s="23" t="s">
        <v>25</v>
      </c>
      <c r="I51" s="24"/>
      <c r="J51" s="24"/>
      <c r="K51" s="25" t="s">
        <v>26</v>
      </c>
      <c r="L51" s="25"/>
      <c r="M51" s="25"/>
      <c r="N51" s="25"/>
      <c r="O51" s="25"/>
      <c r="P51" s="25" t="s">
        <v>26</v>
      </c>
      <c r="Q51" s="25"/>
      <c r="R51" s="26" t="s">
        <v>26</v>
      </c>
      <c r="S51" s="26"/>
      <c r="T51" s="5" t="s">
        <v>26</v>
      </c>
    </row>
    <row r="52" spans="1:19" ht="25.5" customHeight="1">
      <c r="A52" s="17">
        <v>23</v>
      </c>
      <c r="B52" s="29" t="s">
        <v>107</v>
      </c>
      <c r="C52" s="22" t="s">
        <v>40</v>
      </c>
      <c r="D52" s="30" t="s">
        <v>37</v>
      </c>
      <c r="E52" s="27" t="s">
        <v>65</v>
      </c>
      <c r="F52" s="22" t="s">
        <v>66</v>
      </c>
      <c r="G52" s="23" t="s">
        <v>24</v>
      </c>
      <c r="H52" s="23" t="s">
        <v>25</v>
      </c>
      <c r="I52" s="24"/>
      <c r="J52" s="24"/>
      <c r="K52" s="25" t="s">
        <v>26</v>
      </c>
      <c r="L52" s="25"/>
      <c r="M52" s="25"/>
      <c r="N52" s="25"/>
      <c r="O52" s="25"/>
      <c r="P52" s="25"/>
      <c r="Q52" s="25"/>
      <c r="R52" s="26"/>
      <c r="S52" s="26"/>
    </row>
    <row r="53" spans="1:19" ht="25.5" customHeight="1">
      <c r="A53" s="17">
        <v>24</v>
      </c>
      <c r="B53" s="29" t="s">
        <v>52</v>
      </c>
      <c r="C53" s="22" t="s">
        <v>53</v>
      </c>
      <c r="D53" s="30" t="s">
        <v>41</v>
      </c>
      <c r="E53" s="27" t="s">
        <v>223</v>
      </c>
      <c r="F53" s="22" t="s">
        <v>224</v>
      </c>
      <c r="G53" s="23" t="s">
        <v>24</v>
      </c>
      <c r="H53" s="23" t="s">
        <v>25</v>
      </c>
      <c r="I53" s="24"/>
      <c r="J53" s="24"/>
      <c r="K53" s="25"/>
      <c r="L53" s="25"/>
      <c r="M53" s="25"/>
      <c r="N53" s="25" t="s">
        <v>228</v>
      </c>
      <c r="O53" s="25" t="s">
        <v>228</v>
      </c>
      <c r="P53" s="25"/>
      <c r="Q53" s="25"/>
      <c r="R53" s="26"/>
      <c r="S53" s="26"/>
    </row>
    <row r="54" spans="1:19" ht="25.5" customHeight="1">
      <c r="A54" s="17"/>
      <c r="B54" s="29" t="s">
        <v>52</v>
      </c>
      <c r="C54" s="22" t="s">
        <v>53</v>
      </c>
      <c r="D54" s="30" t="s">
        <v>41</v>
      </c>
      <c r="E54" s="27" t="s">
        <v>226</v>
      </c>
      <c r="F54" s="22" t="s">
        <v>225</v>
      </c>
      <c r="G54" s="23" t="s">
        <v>24</v>
      </c>
      <c r="H54" s="23" t="s">
        <v>25</v>
      </c>
      <c r="I54" s="24"/>
      <c r="J54" s="24"/>
      <c r="K54" s="25"/>
      <c r="L54" s="25"/>
      <c r="M54" s="25"/>
      <c r="N54" s="25" t="s">
        <v>228</v>
      </c>
      <c r="O54" s="25" t="s">
        <v>228</v>
      </c>
      <c r="P54" s="25"/>
      <c r="Q54" s="25"/>
      <c r="R54" s="26" t="s">
        <v>26</v>
      </c>
      <c r="S54" s="26"/>
    </row>
    <row r="55" spans="1:19" ht="25.5" customHeight="1">
      <c r="A55" s="17">
        <v>25</v>
      </c>
      <c r="B55" s="32" t="s">
        <v>229</v>
      </c>
      <c r="C55" s="22" t="s">
        <v>230</v>
      </c>
      <c r="D55" s="30" t="s">
        <v>41</v>
      </c>
      <c r="E55" s="28" t="s">
        <v>46</v>
      </c>
      <c r="F55" s="22" t="s">
        <v>47</v>
      </c>
      <c r="G55" s="23" t="s">
        <v>24</v>
      </c>
      <c r="H55" s="23" t="s">
        <v>25</v>
      </c>
      <c r="I55" s="24"/>
      <c r="J55" s="24"/>
      <c r="K55" s="25"/>
      <c r="L55" s="25"/>
      <c r="M55" s="25"/>
      <c r="N55" s="25" t="s">
        <v>26</v>
      </c>
      <c r="O55" s="25" t="s">
        <v>228</v>
      </c>
      <c r="P55" s="25"/>
      <c r="Q55" s="25" t="s">
        <v>26</v>
      </c>
      <c r="R55" s="26"/>
      <c r="S55" s="26"/>
    </row>
    <row r="56" spans="1:19" ht="25.5" customHeight="1">
      <c r="A56" s="17">
        <v>26</v>
      </c>
      <c r="B56" s="32" t="s">
        <v>231</v>
      </c>
      <c r="C56" s="22" t="s">
        <v>232</v>
      </c>
      <c r="D56" s="30"/>
      <c r="E56" s="34" t="s">
        <v>50</v>
      </c>
      <c r="F56" s="22" t="s">
        <v>51</v>
      </c>
      <c r="G56" s="23" t="s">
        <v>24</v>
      </c>
      <c r="H56" s="23" t="s">
        <v>25</v>
      </c>
      <c r="I56" s="24"/>
      <c r="J56" s="24"/>
      <c r="K56" s="25"/>
      <c r="L56" s="25"/>
      <c r="M56" s="25"/>
      <c r="N56" s="25" t="s">
        <v>26</v>
      </c>
      <c r="O56" s="25" t="s">
        <v>228</v>
      </c>
      <c r="P56" s="25"/>
      <c r="Q56" s="25" t="s">
        <v>26</v>
      </c>
      <c r="R56" s="26"/>
      <c r="S56" s="26" t="s">
        <v>26</v>
      </c>
    </row>
    <row r="57" spans="1:19" ht="24.75" customHeight="1">
      <c r="A57" s="17">
        <v>27</v>
      </c>
      <c r="B57" s="32" t="s">
        <v>44</v>
      </c>
      <c r="C57" s="22" t="s">
        <v>45</v>
      </c>
      <c r="D57" s="30" t="s">
        <v>41</v>
      </c>
      <c r="E57" s="28" t="s">
        <v>48</v>
      </c>
      <c r="F57" s="22" t="s">
        <v>49</v>
      </c>
      <c r="G57" s="23" t="s">
        <v>24</v>
      </c>
      <c r="H57" s="23" t="s">
        <v>25</v>
      </c>
      <c r="I57" s="24"/>
      <c r="J57" s="24"/>
      <c r="K57" s="25"/>
      <c r="L57" s="25"/>
      <c r="M57" s="25"/>
      <c r="N57" s="25" t="s">
        <v>26</v>
      </c>
      <c r="O57" s="25" t="s">
        <v>228</v>
      </c>
      <c r="P57" s="25"/>
      <c r="Q57" s="25" t="s">
        <v>26</v>
      </c>
      <c r="R57" s="26"/>
      <c r="S57" s="26" t="s">
        <v>26</v>
      </c>
    </row>
    <row r="58" spans="1:19" ht="24.75" customHeight="1">
      <c r="A58" s="17">
        <v>28</v>
      </c>
      <c r="B58" s="18" t="s">
        <v>54</v>
      </c>
      <c r="C58" s="22" t="s">
        <v>55</v>
      </c>
      <c r="D58" s="30" t="s">
        <v>41</v>
      </c>
      <c r="E58" s="27" t="s">
        <v>233</v>
      </c>
      <c r="F58" s="22" t="s">
        <v>234</v>
      </c>
      <c r="G58" s="23" t="s">
        <v>24</v>
      </c>
      <c r="H58" s="23" t="s">
        <v>25</v>
      </c>
      <c r="I58" s="24"/>
      <c r="J58" s="24"/>
      <c r="K58" s="25"/>
      <c r="L58" s="25"/>
      <c r="M58" s="25"/>
      <c r="N58" s="25" t="s">
        <v>26</v>
      </c>
      <c r="O58" s="25" t="s">
        <v>228</v>
      </c>
      <c r="P58" s="25"/>
      <c r="Q58" s="25" t="s">
        <v>26</v>
      </c>
      <c r="R58" s="26"/>
      <c r="S58" s="26" t="s">
        <v>26</v>
      </c>
    </row>
    <row r="59" spans="1:19" ht="24.75" customHeight="1">
      <c r="A59" s="17">
        <v>29</v>
      </c>
      <c r="B59" s="32" t="s">
        <v>58</v>
      </c>
      <c r="C59" s="22" t="s">
        <v>59</v>
      </c>
      <c r="D59" s="20" t="s">
        <v>60</v>
      </c>
      <c r="E59" s="28" t="s">
        <v>48</v>
      </c>
      <c r="F59" s="22" t="s">
        <v>49</v>
      </c>
      <c r="G59" s="23" t="s">
        <v>24</v>
      </c>
      <c r="H59" s="23" t="s">
        <v>25</v>
      </c>
      <c r="I59" s="24"/>
      <c r="J59" s="24"/>
      <c r="K59" s="25"/>
      <c r="L59" s="25"/>
      <c r="M59" s="25"/>
      <c r="N59" s="25" t="s">
        <v>26</v>
      </c>
      <c r="O59" s="25" t="s">
        <v>228</v>
      </c>
      <c r="P59" s="25"/>
      <c r="Q59" s="25" t="s">
        <v>26</v>
      </c>
      <c r="R59" s="26"/>
      <c r="S59" s="26" t="s">
        <v>26</v>
      </c>
    </row>
    <row r="60" spans="1:20" ht="24.75" customHeight="1">
      <c r="A60" s="17"/>
      <c r="B60" s="32" t="s">
        <v>58</v>
      </c>
      <c r="C60" s="22" t="s">
        <v>59</v>
      </c>
      <c r="D60" s="20" t="s">
        <v>60</v>
      </c>
      <c r="E60" s="28" t="s">
        <v>62</v>
      </c>
      <c r="F60" s="22" t="s">
        <v>63</v>
      </c>
      <c r="G60" s="23" t="s">
        <v>24</v>
      </c>
      <c r="H60" s="23" t="s">
        <v>25</v>
      </c>
      <c r="I60" s="24"/>
      <c r="J60" s="24"/>
      <c r="K60" s="25"/>
      <c r="L60" s="25"/>
      <c r="M60" s="25"/>
      <c r="N60" s="25" t="s">
        <v>26</v>
      </c>
      <c r="P60" s="25" t="s">
        <v>228</v>
      </c>
      <c r="Q60" s="25"/>
      <c r="R60" s="25" t="s">
        <v>26</v>
      </c>
      <c r="S60" s="26"/>
      <c r="T60" s="26" t="s">
        <v>26</v>
      </c>
    </row>
    <row r="61" spans="1:19" ht="24.75" customHeight="1">
      <c r="A61" s="17">
        <v>30</v>
      </c>
      <c r="B61" s="32" t="s">
        <v>235</v>
      </c>
      <c r="C61" s="22" t="s">
        <v>236</v>
      </c>
      <c r="D61" s="20" t="s">
        <v>21</v>
      </c>
      <c r="E61" s="28" t="s">
        <v>42</v>
      </c>
      <c r="F61" s="22" t="s">
        <v>43</v>
      </c>
      <c r="G61" s="23" t="s">
        <v>24</v>
      </c>
      <c r="H61" s="23" t="s">
        <v>25</v>
      </c>
      <c r="I61" s="24"/>
      <c r="J61" s="24"/>
      <c r="K61" s="25"/>
      <c r="L61" s="25"/>
      <c r="M61" s="25"/>
      <c r="N61" s="25" t="s">
        <v>26</v>
      </c>
      <c r="O61" s="25" t="s">
        <v>228</v>
      </c>
      <c r="P61" s="25"/>
      <c r="Q61" s="25" t="s">
        <v>26</v>
      </c>
      <c r="R61" s="26"/>
      <c r="S61" s="26" t="s">
        <v>26</v>
      </c>
    </row>
    <row r="62" spans="1:19" ht="24.75" customHeight="1">
      <c r="A62" s="17"/>
      <c r="B62" s="32" t="s">
        <v>235</v>
      </c>
      <c r="C62" s="22" t="s">
        <v>236</v>
      </c>
      <c r="D62" s="20" t="s">
        <v>21</v>
      </c>
      <c r="E62" s="28" t="s">
        <v>256</v>
      </c>
      <c r="F62" s="22" t="s">
        <v>237</v>
      </c>
      <c r="G62" s="23" t="s">
        <v>24</v>
      </c>
      <c r="H62" s="23" t="s">
        <v>25</v>
      </c>
      <c r="I62" s="24"/>
      <c r="J62" s="24"/>
      <c r="K62" s="25"/>
      <c r="L62" s="25"/>
      <c r="M62" s="25"/>
      <c r="N62" s="25"/>
      <c r="O62" s="25" t="s">
        <v>228</v>
      </c>
      <c r="P62" s="25"/>
      <c r="Q62" s="25" t="s">
        <v>26</v>
      </c>
      <c r="R62" s="26"/>
      <c r="S62" s="26" t="s">
        <v>26</v>
      </c>
    </row>
    <row r="63" spans="1:19" ht="24.75" customHeight="1">
      <c r="A63" s="17">
        <v>31</v>
      </c>
      <c r="B63" s="32" t="s">
        <v>238</v>
      </c>
      <c r="C63" s="22" t="s">
        <v>241</v>
      </c>
      <c r="D63" s="30" t="s">
        <v>29</v>
      </c>
      <c r="E63" s="28" t="s">
        <v>257</v>
      </c>
      <c r="F63" s="22" t="s">
        <v>239</v>
      </c>
      <c r="G63" s="23" t="s">
        <v>24</v>
      </c>
      <c r="H63" s="23" t="s">
        <v>25</v>
      </c>
      <c r="I63" s="24"/>
      <c r="J63" s="24"/>
      <c r="K63" s="25"/>
      <c r="L63" s="25"/>
      <c r="M63" s="25"/>
      <c r="N63" s="25" t="s">
        <v>26</v>
      </c>
      <c r="O63" s="25" t="s">
        <v>228</v>
      </c>
      <c r="P63" s="25"/>
      <c r="Q63" s="25" t="s">
        <v>26</v>
      </c>
      <c r="R63" s="26"/>
      <c r="S63" s="26" t="s">
        <v>26</v>
      </c>
    </row>
    <row r="64" spans="1:19" ht="24.75" customHeight="1">
      <c r="A64" s="17"/>
      <c r="B64" s="32" t="s">
        <v>238</v>
      </c>
      <c r="C64" s="22" t="s">
        <v>241</v>
      </c>
      <c r="D64" s="30" t="s">
        <v>29</v>
      </c>
      <c r="E64" s="28" t="s">
        <v>258</v>
      </c>
      <c r="F64" s="22" t="s">
        <v>240</v>
      </c>
      <c r="G64" s="23" t="s">
        <v>24</v>
      </c>
      <c r="H64" s="23" t="s">
        <v>25</v>
      </c>
      <c r="I64" s="24"/>
      <c r="J64" s="24"/>
      <c r="K64" s="25"/>
      <c r="L64" s="25"/>
      <c r="M64" s="25"/>
      <c r="N64" s="25" t="s">
        <v>26</v>
      </c>
      <c r="O64" s="25" t="s">
        <v>228</v>
      </c>
      <c r="P64" s="25"/>
      <c r="Q64" s="25" t="s">
        <v>26</v>
      </c>
      <c r="R64" s="26"/>
      <c r="S64" s="26"/>
    </row>
    <row r="65" spans="1:19" ht="24.75" customHeight="1">
      <c r="A65" s="17">
        <v>32</v>
      </c>
      <c r="B65" s="32" t="s">
        <v>246</v>
      </c>
      <c r="C65" s="22" t="s">
        <v>40</v>
      </c>
      <c r="D65" s="30" t="s">
        <v>37</v>
      </c>
      <c r="E65" s="35" t="s">
        <v>71</v>
      </c>
      <c r="F65" s="22" t="s">
        <v>80</v>
      </c>
      <c r="G65" s="23" t="s">
        <v>24</v>
      </c>
      <c r="H65" s="23" t="s">
        <v>25</v>
      </c>
      <c r="I65" s="24" t="s">
        <v>26</v>
      </c>
      <c r="J65" s="24"/>
      <c r="K65" s="25"/>
      <c r="L65" s="25"/>
      <c r="M65" s="25"/>
      <c r="N65" s="25"/>
      <c r="O65" s="25"/>
      <c r="P65" s="25"/>
      <c r="Q65" s="25"/>
      <c r="R65" s="26"/>
      <c r="S65" s="26"/>
    </row>
    <row r="66" spans="1:19" ht="24.75" customHeight="1">
      <c r="A66" s="17">
        <v>33</v>
      </c>
      <c r="B66" s="29" t="s">
        <v>106</v>
      </c>
      <c r="C66" s="22" t="s">
        <v>40</v>
      </c>
      <c r="D66" s="30" t="s">
        <v>37</v>
      </c>
      <c r="E66" s="35" t="s">
        <v>71</v>
      </c>
      <c r="F66" s="22" t="s">
        <v>72</v>
      </c>
      <c r="G66" s="23" t="s">
        <v>24</v>
      </c>
      <c r="H66" s="23" t="s">
        <v>25</v>
      </c>
      <c r="I66" s="24" t="s">
        <v>26</v>
      </c>
      <c r="J66" s="24"/>
      <c r="K66" s="25"/>
      <c r="L66" s="25"/>
      <c r="M66" s="25"/>
      <c r="N66" s="25"/>
      <c r="O66" s="25"/>
      <c r="P66" s="25"/>
      <c r="Q66" s="25"/>
      <c r="R66" s="26"/>
      <c r="S66" s="26"/>
    </row>
    <row r="67" spans="1:19" ht="24.75" customHeight="1">
      <c r="A67" s="17"/>
      <c r="B67" s="29" t="s">
        <v>106</v>
      </c>
      <c r="C67" s="22" t="s">
        <v>40</v>
      </c>
      <c r="D67" s="30" t="s">
        <v>37</v>
      </c>
      <c r="E67" s="27" t="s">
        <v>89</v>
      </c>
      <c r="F67" s="22" t="s">
        <v>90</v>
      </c>
      <c r="G67" s="23" t="s">
        <v>24</v>
      </c>
      <c r="H67" s="23" t="s">
        <v>25</v>
      </c>
      <c r="I67" s="24"/>
      <c r="J67" s="24"/>
      <c r="K67" s="25" t="s">
        <v>26</v>
      </c>
      <c r="L67" s="25"/>
      <c r="M67" s="25"/>
      <c r="N67" s="25"/>
      <c r="O67" s="25"/>
      <c r="P67" s="25"/>
      <c r="Q67" s="25"/>
      <c r="R67" s="26"/>
      <c r="S67" s="26"/>
    </row>
    <row r="68" spans="1:19" ht="24.75" customHeight="1">
      <c r="A68" s="17">
        <v>34</v>
      </c>
      <c r="B68" s="29" t="s">
        <v>108</v>
      </c>
      <c r="C68" s="22" t="s">
        <v>40</v>
      </c>
      <c r="D68" s="30" t="s">
        <v>37</v>
      </c>
      <c r="E68" s="27" t="s">
        <v>73</v>
      </c>
      <c r="F68" s="22" t="s">
        <v>74</v>
      </c>
      <c r="G68" s="23" t="s">
        <v>24</v>
      </c>
      <c r="H68" s="23" t="s">
        <v>25</v>
      </c>
      <c r="I68" s="24" t="s">
        <v>26</v>
      </c>
      <c r="J68" s="24"/>
      <c r="K68" s="25"/>
      <c r="L68" s="25"/>
      <c r="M68" s="25"/>
      <c r="N68" s="25"/>
      <c r="O68" s="25"/>
      <c r="P68" s="25"/>
      <c r="Q68" s="25"/>
      <c r="R68" s="26"/>
      <c r="S68" s="26"/>
    </row>
    <row r="69" spans="1:19" ht="24.75" customHeight="1">
      <c r="A69" s="17">
        <v>35</v>
      </c>
      <c r="B69" s="32" t="s">
        <v>242</v>
      </c>
      <c r="C69" s="22" t="s">
        <v>40</v>
      </c>
      <c r="D69" s="30" t="s">
        <v>37</v>
      </c>
      <c r="E69" s="27" t="s">
        <v>73</v>
      </c>
      <c r="F69" s="22" t="s">
        <v>243</v>
      </c>
      <c r="G69" s="23" t="s">
        <v>24</v>
      </c>
      <c r="H69" s="23" t="s">
        <v>25</v>
      </c>
      <c r="I69" s="24" t="s">
        <v>26</v>
      </c>
      <c r="J69" s="24"/>
      <c r="K69" s="25"/>
      <c r="L69" s="25"/>
      <c r="M69" s="25"/>
      <c r="N69" s="25"/>
      <c r="O69" s="25"/>
      <c r="P69" s="25"/>
      <c r="Q69" s="25"/>
      <c r="R69" s="26"/>
      <c r="S69" s="26"/>
    </row>
    <row r="70" spans="1:19" ht="24.75" customHeight="1">
      <c r="A70" s="17">
        <v>36</v>
      </c>
      <c r="B70" s="32" t="s">
        <v>244</v>
      </c>
      <c r="C70" s="22" t="s">
        <v>40</v>
      </c>
      <c r="D70" s="30" t="s">
        <v>37</v>
      </c>
      <c r="E70" s="35" t="s">
        <v>81</v>
      </c>
      <c r="F70" s="22" t="s">
        <v>82</v>
      </c>
      <c r="G70" s="23" t="s">
        <v>24</v>
      </c>
      <c r="H70" s="23" t="s">
        <v>25</v>
      </c>
      <c r="I70" s="24" t="s">
        <v>26</v>
      </c>
      <c r="J70" s="24"/>
      <c r="K70" s="25"/>
      <c r="L70" s="25"/>
      <c r="M70" s="25"/>
      <c r="N70" s="25"/>
      <c r="O70" s="25"/>
      <c r="P70" s="25"/>
      <c r="Q70" s="25"/>
      <c r="R70" s="26"/>
      <c r="S70" s="26"/>
    </row>
    <row r="71" spans="1:19" ht="24.75" customHeight="1">
      <c r="A71" s="17">
        <v>37</v>
      </c>
      <c r="B71" s="32" t="s">
        <v>245</v>
      </c>
      <c r="C71" s="22" t="s">
        <v>40</v>
      </c>
      <c r="D71" s="30" t="s">
        <v>37</v>
      </c>
      <c r="E71" s="35" t="s">
        <v>81</v>
      </c>
      <c r="F71" s="22" t="s">
        <v>82</v>
      </c>
      <c r="G71" s="23" t="s">
        <v>24</v>
      </c>
      <c r="H71" s="23" t="s">
        <v>25</v>
      </c>
      <c r="I71" s="24" t="s">
        <v>26</v>
      </c>
      <c r="J71" s="24"/>
      <c r="K71" s="25"/>
      <c r="L71" s="25"/>
      <c r="M71" s="25"/>
      <c r="N71" s="25"/>
      <c r="O71" s="25"/>
      <c r="P71" s="25"/>
      <c r="Q71" s="25"/>
      <c r="R71" s="26"/>
      <c r="S71" s="26"/>
    </row>
    <row r="72" spans="1:19" ht="24.75" customHeight="1">
      <c r="A72" s="17">
        <v>38</v>
      </c>
      <c r="B72" s="32" t="s">
        <v>247</v>
      </c>
      <c r="C72" s="22" t="s">
        <v>40</v>
      </c>
      <c r="D72" s="30" t="s">
        <v>37</v>
      </c>
      <c r="E72" s="27" t="s">
        <v>89</v>
      </c>
      <c r="F72" s="22" t="s">
        <v>90</v>
      </c>
      <c r="G72" s="23" t="s">
        <v>24</v>
      </c>
      <c r="H72" s="23" t="s">
        <v>25</v>
      </c>
      <c r="I72" s="24" t="s">
        <v>26</v>
      </c>
      <c r="J72" s="24"/>
      <c r="K72" s="25"/>
      <c r="L72" s="25"/>
      <c r="M72" s="25"/>
      <c r="N72" s="25"/>
      <c r="O72" s="25"/>
      <c r="P72" s="25"/>
      <c r="Q72" s="25"/>
      <c r="R72" s="26"/>
      <c r="S72" s="26"/>
    </row>
    <row r="73" spans="1:19" ht="24.75" customHeight="1">
      <c r="A73" s="17">
        <v>39</v>
      </c>
      <c r="B73" s="32" t="s">
        <v>248</v>
      </c>
      <c r="C73" s="22" t="s">
        <v>40</v>
      </c>
      <c r="D73" s="30" t="s">
        <v>37</v>
      </c>
      <c r="E73" s="27" t="s">
        <v>89</v>
      </c>
      <c r="F73" s="22" t="s">
        <v>90</v>
      </c>
      <c r="G73" s="23" t="s">
        <v>24</v>
      </c>
      <c r="H73" s="23" t="s">
        <v>25</v>
      </c>
      <c r="I73" s="24" t="s">
        <v>26</v>
      </c>
      <c r="J73" s="24"/>
      <c r="K73" s="25"/>
      <c r="L73" s="25"/>
      <c r="M73" s="25"/>
      <c r="N73" s="25"/>
      <c r="O73" s="25"/>
      <c r="P73" s="25"/>
      <c r="Q73" s="25"/>
      <c r="R73" s="26"/>
      <c r="S73" s="26"/>
    </row>
    <row r="74" spans="1:19" ht="24.75" customHeight="1">
      <c r="A74" s="17">
        <v>40</v>
      </c>
      <c r="B74" s="38" t="s">
        <v>133</v>
      </c>
      <c r="C74" s="22" t="s">
        <v>40</v>
      </c>
      <c r="D74" s="20" t="s">
        <v>37</v>
      </c>
      <c r="E74" s="21" t="s">
        <v>124</v>
      </c>
      <c r="F74" s="22" t="s">
        <v>125</v>
      </c>
      <c r="G74" s="23" t="s">
        <v>24</v>
      </c>
      <c r="H74" s="23" t="s">
        <v>25</v>
      </c>
      <c r="I74" s="24" t="s">
        <v>26</v>
      </c>
      <c r="J74" s="24"/>
      <c r="K74" s="25"/>
      <c r="L74" s="25"/>
      <c r="M74" s="25"/>
      <c r="N74" s="25"/>
      <c r="O74" s="25"/>
      <c r="P74" s="25"/>
      <c r="Q74" s="25"/>
      <c r="R74" s="26"/>
      <c r="S74" s="26"/>
    </row>
    <row r="75" spans="1:19" ht="24.75" customHeight="1">
      <c r="A75" s="3"/>
      <c r="B75" s="38" t="s">
        <v>133</v>
      </c>
      <c r="C75" s="22" t="s">
        <v>40</v>
      </c>
      <c r="D75" s="20" t="s">
        <v>37</v>
      </c>
      <c r="E75" s="27" t="s">
        <v>129</v>
      </c>
      <c r="F75" s="22" t="s">
        <v>130</v>
      </c>
      <c r="G75" s="23" t="s">
        <v>24</v>
      </c>
      <c r="H75" s="23" t="s">
        <v>25</v>
      </c>
      <c r="I75" s="24" t="s">
        <v>26</v>
      </c>
      <c r="J75" s="24"/>
      <c r="K75" s="25"/>
      <c r="L75" s="25"/>
      <c r="M75" s="25"/>
      <c r="N75" s="25"/>
      <c r="O75" s="25"/>
      <c r="P75" s="25"/>
      <c r="Q75" s="25"/>
      <c r="R75" s="26"/>
      <c r="S75" s="26"/>
    </row>
    <row r="76" spans="1:19" ht="24.75" customHeight="1">
      <c r="A76" s="17">
        <v>41</v>
      </c>
      <c r="B76" s="32" t="s">
        <v>249</v>
      </c>
      <c r="C76" s="22" t="s">
        <v>40</v>
      </c>
      <c r="D76" s="30" t="s">
        <v>37</v>
      </c>
      <c r="E76" s="21" t="s">
        <v>124</v>
      </c>
      <c r="F76" s="22" t="s">
        <v>125</v>
      </c>
      <c r="G76" s="23" t="s">
        <v>24</v>
      </c>
      <c r="H76" s="23" t="s">
        <v>25</v>
      </c>
      <c r="I76" s="24" t="s">
        <v>26</v>
      </c>
      <c r="J76" s="24"/>
      <c r="K76" s="25"/>
      <c r="L76" s="25"/>
      <c r="M76" s="25"/>
      <c r="N76" s="25"/>
      <c r="O76" s="25"/>
      <c r="P76" s="25"/>
      <c r="Q76" s="25"/>
      <c r="R76" s="26"/>
      <c r="S76" s="26"/>
    </row>
    <row r="77" spans="1:19" ht="24.75" customHeight="1">
      <c r="A77" s="17"/>
      <c r="B77" s="32" t="s">
        <v>249</v>
      </c>
      <c r="C77" s="22" t="s">
        <v>40</v>
      </c>
      <c r="D77" s="30" t="s">
        <v>37</v>
      </c>
      <c r="E77" s="21" t="s">
        <v>255</v>
      </c>
      <c r="F77" s="22"/>
      <c r="G77" s="23" t="s">
        <v>24</v>
      </c>
      <c r="H77" s="23" t="s">
        <v>25</v>
      </c>
      <c r="I77" s="24" t="s">
        <v>26</v>
      </c>
      <c r="J77" s="24"/>
      <c r="K77" s="25"/>
      <c r="L77" s="25"/>
      <c r="M77" s="25"/>
      <c r="N77" s="25"/>
      <c r="O77" s="25"/>
      <c r="P77" s="25"/>
      <c r="Q77" s="25"/>
      <c r="R77" s="26"/>
      <c r="S77" s="26"/>
    </row>
    <row r="78" spans="1:19" ht="24.75" customHeight="1">
      <c r="A78" s="17">
        <v>42</v>
      </c>
      <c r="B78" s="32" t="s">
        <v>109</v>
      </c>
      <c r="C78" s="22" t="s">
        <v>40</v>
      </c>
      <c r="D78" s="30" t="s">
        <v>37</v>
      </c>
      <c r="E78" s="27" t="s">
        <v>110</v>
      </c>
      <c r="F78" s="22" t="s">
        <v>111</v>
      </c>
      <c r="G78" s="23" t="s">
        <v>24</v>
      </c>
      <c r="H78" s="23" t="s">
        <v>25</v>
      </c>
      <c r="I78" s="24"/>
      <c r="J78" s="24"/>
      <c r="K78" s="25"/>
      <c r="L78" s="25"/>
      <c r="M78" s="25" t="s">
        <v>26</v>
      </c>
      <c r="N78" s="25"/>
      <c r="O78" s="25"/>
      <c r="P78" s="25"/>
      <c r="Q78" s="25"/>
      <c r="R78" s="26"/>
      <c r="S78" s="26"/>
    </row>
    <row r="79" spans="1:20" ht="24.75" customHeight="1">
      <c r="A79" s="17"/>
      <c r="B79" s="32" t="s">
        <v>109</v>
      </c>
      <c r="C79" s="22" t="s">
        <v>40</v>
      </c>
      <c r="D79" s="30" t="s">
        <v>37</v>
      </c>
      <c r="E79" s="27" t="s">
        <v>113</v>
      </c>
      <c r="F79" s="22" t="s">
        <v>114</v>
      </c>
      <c r="G79" s="23" t="s">
        <v>24</v>
      </c>
      <c r="H79" s="23" t="s">
        <v>25</v>
      </c>
      <c r="I79" s="24"/>
      <c r="J79" s="24"/>
      <c r="K79" s="25"/>
      <c r="L79" s="25"/>
      <c r="M79" s="25"/>
      <c r="N79" s="25"/>
      <c r="O79" s="25"/>
      <c r="P79" s="25"/>
      <c r="Q79" s="25"/>
      <c r="R79" s="26"/>
      <c r="S79" s="26"/>
      <c r="T79" s="5" t="s">
        <v>26</v>
      </c>
    </row>
    <row r="80" spans="1:19" ht="24.75" customHeight="1">
      <c r="A80" s="17">
        <v>43</v>
      </c>
      <c r="B80" s="32" t="s">
        <v>115</v>
      </c>
      <c r="C80" s="22" t="s">
        <v>116</v>
      </c>
      <c r="D80" s="30" t="s">
        <v>37</v>
      </c>
      <c r="E80" s="27" t="s">
        <v>110</v>
      </c>
      <c r="F80" s="22" t="s">
        <v>111</v>
      </c>
      <c r="G80" s="23" t="s">
        <v>24</v>
      </c>
      <c r="H80" s="23" t="s">
        <v>25</v>
      </c>
      <c r="I80" s="24"/>
      <c r="J80" s="24"/>
      <c r="K80" s="25"/>
      <c r="L80" s="25"/>
      <c r="M80" s="25" t="s">
        <v>26</v>
      </c>
      <c r="N80" s="25"/>
      <c r="O80" s="25"/>
      <c r="P80" s="25"/>
      <c r="Q80" s="25"/>
      <c r="R80" s="26"/>
      <c r="S80" s="26"/>
    </row>
    <row r="81" spans="1:19" ht="24.75" customHeight="1">
      <c r="A81" s="17">
        <v>44</v>
      </c>
      <c r="B81" s="32" t="s">
        <v>117</v>
      </c>
      <c r="C81" s="22" t="s">
        <v>118</v>
      </c>
      <c r="D81" s="30" t="s">
        <v>37</v>
      </c>
      <c r="E81" s="27" t="s">
        <v>113</v>
      </c>
      <c r="F81" s="22" t="s">
        <v>114</v>
      </c>
      <c r="G81" s="23" t="s">
        <v>24</v>
      </c>
      <c r="H81" s="23" t="s">
        <v>25</v>
      </c>
      <c r="I81" s="24"/>
      <c r="J81" s="24"/>
      <c r="K81" s="25"/>
      <c r="L81" s="25"/>
      <c r="M81" s="25" t="s">
        <v>26</v>
      </c>
      <c r="N81" s="25"/>
      <c r="O81" s="25"/>
      <c r="P81" s="25"/>
      <c r="Q81" s="25"/>
      <c r="R81" s="26"/>
      <c r="S81" s="26"/>
    </row>
    <row r="82" spans="1:19" ht="24.75" customHeight="1">
      <c r="A82" s="17"/>
      <c r="B82" s="32" t="s">
        <v>117</v>
      </c>
      <c r="C82" s="22" t="s">
        <v>118</v>
      </c>
      <c r="D82" s="30" t="s">
        <v>37</v>
      </c>
      <c r="E82" s="27" t="s">
        <v>112</v>
      </c>
      <c r="F82" s="22"/>
      <c r="G82" s="23" t="s">
        <v>24</v>
      </c>
      <c r="H82" s="23" t="s">
        <v>25</v>
      </c>
      <c r="I82" s="24"/>
      <c r="J82" s="24"/>
      <c r="K82" s="25"/>
      <c r="L82" s="25"/>
      <c r="M82" s="25" t="s">
        <v>26</v>
      </c>
      <c r="N82" s="25"/>
      <c r="O82" s="25"/>
      <c r="P82" s="25"/>
      <c r="Q82" s="25"/>
      <c r="R82" s="26"/>
      <c r="S82" s="26"/>
    </row>
    <row r="83" spans="1:19" ht="24.75" customHeight="1">
      <c r="A83" s="26">
        <v>45</v>
      </c>
      <c r="B83" s="32" t="s">
        <v>119</v>
      </c>
      <c r="C83" s="22" t="s">
        <v>120</v>
      </c>
      <c r="D83" s="30" t="s">
        <v>121</v>
      </c>
      <c r="E83" s="27" t="s">
        <v>113</v>
      </c>
      <c r="F83" s="22" t="s">
        <v>114</v>
      </c>
      <c r="G83" s="23" t="s">
        <v>24</v>
      </c>
      <c r="H83" s="23" t="s">
        <v>25</v>
      </c>
      <c r="I83" s="24"/>
      <c r="J83" s="24"/>
      <c r="K83" s="25"/>
      <c r="L83" s="25"/>
      <c r="M83" s="25"/>
      <c r="N83" s="25" t="s">
        <v>26</v>
      </c>
      <c r="O83" s="25" t="s">
        <v>26</v>
      </c>
      <c r="P83" s="25"/>
      <c r="Q83" s="25" t="s">
        <v>26</v>
      </c>
      <c r="R83" s="26"/>
      <c r="S83" s="26"/>
    </row>
    <row r="84" spans="1:19" ht="24.75" customHeight="1">
      <c r="A84" s="26"/>
      <c r="B84" s="32" t="s">
        <v>119</v>
      </c>
      <c r="C84" s="22" t="s">
        <v>120</v>
      </c>
      <c r="D84" s="30" t="s">
        <v>121</v>
      </c>
      <c r="E84" s="31" t="s">
        <v>122</v>
      </c>
      <c r="F84" s="22" t="s">
        <v>61</v>
      </c>
      <c r="G84" s="23" t="s">
        <v>24</v>
      </c>
      <c r="H84" s="23" t="s">
        <v>25</v>
      </c>
      <c r="I84" s="24"/>
      <c r="J84" s="24"/>
      <c r="K84" s="25"/>
      <c r="L84" s="25"/>
      <c r="M84" s="25"/>
      <c r="N84" s="25" t="s">
        <v>26</v>
      </c>
      <c r="O84" s="25" t="s">
        <v>26</v>
      </c>
      <c r="P84" s="25"/>
      <c r="Q84" s="25" t="s">
        <v>26</v>
      </c>
      <c r="R84" s="26"/>
      <c r="S84" s="26"/>
    </row>
    <row r="85" spans="1:19" ht="24.75" customHeight="1">
      <c r="A85" s="26"/>
      <c r="B85" s="32" t="s">
        <v>119</v>
      </c>
      <c r="C85" s="22" t="s">
        <v>120</v>
      </c>
      <c r="D85" s="30" t="s">
        <v>121</v>
      </c>
      <c r="E85" s="21" t="s">
        <v>124</v>
      </c>
      <c r="F85" s="22" t="s">
        <v>125</v>
      </c>
      <c r="G85" s="23" t="s">
        <v>24</v>
      </c>
      <c r="H85" s="23" t="s">
        <v>25</v>
      </c>
      <c r="I85" s="24"/>
      <c r="J85" s="24"/>
      <c r="K85" s="25"/>
      <c r="L85" s="25"/>
      <c r="M85" s="25"/>
      <c r="N85" s="25"/>
      <c r="O85" s="25"/>
      <c r="P85" s="25"/>
      <c r="Q85" s="25"/>
      <c r="R85" s="26" t="s">
        <v>26</v>
      </c>
      <c r="S85" s="26"/>
    </row>
    <row r="86" spans="1:19" ht="24.75" customHeight="1">
      <c r="A86" s="26">
        <v>46</v>
      </c>
      <c r="B86" s="32" t="s">
        <v>123</v>
      </c>
      <c r="C86" s="22" t="s">
        <v>40</v>
      </c>
      <c r="D86" s="30" t="s">
        <v>37</v>
      </c>
      <c r="E86" s="27" t="s">
        <v>112</v>
      </c>
      <c r="F86" s="22"/>
      <c r="G86" s="23" t="s">
        <v>24</v>
      </c>
      <c r="H86" s="23" t="s">
        <v>25</v>
      </c>
      <c r="I86" s="24"/>
      <c r="J86" s="24"/>
      <c r="K86" s="25"/>
      <c r="L86" s="25" t="s">
        <v>26</v>
      </c>
      <c r="M86" s="25"/>
      <c r="N86" s="25"/>
      <c r="O86" s="25"/>
      <c r="P86" s="25"/>
      <c r="Q86" s="25"/>
      <c r="R86" s="26"/>
      <c r="S86" s="26"/>
    </row>
    <row r="87" spans="1:19" ht="24.75" customHeight="1">
      <c r="A87" s="26">
        <v>47</v>
      </c>
      <c r="B87" s="29" t="s">
        <v>250</v>
      </c>
      <c r="C87" s="33" t="s">
        <v>40</v>
      </c>
      <c r="D87" s="30" t="s">
        <v>37</v>
      </c>
      <c r="E87" s="35" t="s">
        <v>124</v>
      </c>
      <c r="F87" s="33" t="s">
        <v>125</v>
      </c>
      <c r="G87" s="40" t="s">
        <v>24</v>
      </c>
      <c r="H87" s="40" t="s">
        <v>25</v>
      </c>
      <c r="I87" s="24"/>
      <c r="J87" s="24"/>
      <c r="K87" s="25" t="s">
        <v>26</v>
      </c>
      <c r="L87" s="25"/>
      <c r="M87" s="25"/>
      <c r="N87" s="25"/>
      <c r="O87" s="25"/>
      <c r="P87" s="25"/>
      <c r="Q87" s="25"/>
      <c r="R87" s="26"/>
      <c r="S87" s="26"/>
    </row>
    <row r="88" spans="1:19" ht="24.75" customHeight="1">
      <c r="A88" s="17">
        <v>48</v>
      </c>
      <c r="B88" s="38" t="s">
        <v>126</v>
      </c>
      <c r="C88" s="22" t="s">
        <v>127</v>
      </c>
      <c r="D88" s="20" t="s">
        <v>128</v>
      </c>
      <c r="E88" s="27" t="s">
        <v>113</v>
      </c>
      <c r="F88" s="22" t="s">
        <v>114</v>
      </c>
      <c r="G88" s="23" t="s">
        <v>24</v>
      </c>
      <c r="H88" s="23" t="s">
        <v>25</v>
      </c>
      <c r="I88" s="24"/>
      <c r="J88" s="24"/>
      <c r="K88" s="25"/>
      <c r="L88" s="25"/>
      <c r="M88" s="25"/>
      <c r="N88" s="25" t="s">
        <v>26</v>
      </c>
      <c r="O88" s="25" t="s">
        <v>26</v>
      </c>
      <c r="P88" s="25"/>
      <c r="Q88" s="25"/>
      <c r="R88" s="26"/>
      <c r="S88" s="26"/>
    </row>
    <row r="89" spans="1:20" ht="24.75" customHeight="1">
      <c r="A89" s="17"/>
      <c r="B89" s="38" t="s">
        <v>126</v>
      </c>
      <c r="C89" s="22" t="s">
        <v>127</v>
      </c>
      <c r="D89" s="20" t="s">
        <v>128</v>
      </c>
      <c r="E89" s="28" t="s">
        <v>62</v>
      </c>
      <c r="F89" s="22" t="s">
        <v>63</v>
      </c>
      <c r="G89" s="23" t="s">
        <v>24</v>
      </c>
      <c r="H89" s="23" t="s">
        <v>25</v>
      </c>
      <c r="I89" s="24"/>
      <c r="J89" s="24"/>
      <c r="K89" s="25"/>
      <c r="L89" s="25"/>
      <c r="M89" s="25"/>
      <c r="N89" s="25"/>
      <c r="O89" s="25"/>
      <c r="P89" s="25" t="s">
        <v>26</v>
      </c>
      <c r="Q89" s="25"/>
      <c r="R89" s="26" t="s">
        <v>26</v>
      </c>
      <c r="S89" s="26"/>
      <c r="T89" s="5" t="s">
        <v>26</v>
      </c>
    </row>
    <row r="90" spans="1:19" ht="24.75" customHeight="1">
      <c r="A90" s="17"/>
      <c r="B90" s="38" t="s">
        <v>126</v>
      </c>
      <c r="C90" s="22" t="s">
        <v>127</v>
      </c>
      <c r="D90" s="20" t="s">
        <v>128</v>
      </c>
      <c r="E90" s="31" t="s">
        <v>122</v>
      </c>
      <c r="F90" s="22" t="s">
        <v>61</v>
      </c>
      <c r="G90" s="23" t="s">
        <v>24</v>
      </c>
      <c r="H90" s="23" t="s">
        <v>25</v>
      </c>
      <c r="I90" s="24"/>
      <c r="J90" s="24"/>
      <c r="K90" s="25"/>
      <c r="L90" s="25"/>
      <c r="M90" s="25"/>
      <c r="N90" s="25" t="s">
        <v>26</v>
      </c>
      <c r="O90" s="25" t="s">
        <v>26</v>
      </c>
      <c r="P90" s="25"/>
      <c r="Q90" s="25" t="s">
        <v>26</v>
      </c>
      <c r="R90" s="26"/>
      <c r="S90" s="26"/>
    </row>
    <row r="91" spans="1:19" ht="24.75" customHeight="1">
      <c r="A91" s="17">
        <v>49</v>
      </c>
      <c r="B91" s="32" t="s">
        <v>131</v>
      </c>
      <c r="C91" s="22" t="s">
        <v>132</v>
      </c>
      <c r="D91" s="30" t="s">
        <v>37</v>
      </c>
      <c r="E91" s="27" t="s">
        <v>112</v>
      </c>
      <c r="F91" s="22"/>
      <c r="G91" s="23" t="s">
        <v>24</v>
      </c>
      <c r="H91" s="23" t="s">
        <v>25</v>
      </c>
      <c r="I91" s="24"/>
      <c r="J91" s="24"/>
      <c r="K91" s="25" t="s">
        <v>26</v>
      </c>
      <c r="L91" s="25" t="s">
        <v>26</v>
      </c>
      <c r="M91" s="25"/>
      <c r="N91" s="25"/>
      <c r="O91" s="25"/>
      <c r="P91" s="25"/>
      <c r="Q91" s="25"/>
      <c r="R91" s="26"/>
      <c r="S91" s="26"/>
    </row>
    <row r="92" spans="1:20" ht="24.75" customHeight="1">
      <c r="A92" s="17"/>
      <c r="B92" s="32" t="s">
        <v>131</v>
      </c>
      <c r="C92" s="22" t="s">
        <v>132</v>
      </c>
      <c r="D92" s="30" t="s">
        <v>37</v>
      </c>
      <c r="E92" s="21" t="s">
        <v>124</v>
      </c>
      <c r="F92" s="22" t="s">
        <v>125</v>
      </c>
      <c r="G92" s="23" t="s">
        <v>24</v>
      </c>
      <c r="H92" s="23" t="s">
        <v>25</v>
      </c>
      <c r="I92" s="24"/>
      <c r="J92" s="24"/>
      <c r="K92" s="25"/>
      <c r="L92" s="25"/>
      <c r="M92" s="25"/>
      <c r="N92" s="25"/>
      <c r="O92" s="25"/>
      <c r="P92" s="25" t="s">
        <v>228</v>
      </c>
      <c r="Q92" s="25"/>
      <c r="R92" s="26"/>
      <c r="S92" s="26"/>
      <c r="T92" s="5" t="s">
        <v>26</v>
      </c>
    </row>
    <row r="93" spans="1:20" ht="24.75" customHeight="1">
      <c r="A93" s="17">
        <v>50</v>
      </c>
      <c r="B93" s="32" t="s">
        <v>251</v>
      </c>
      <c r="C93" s="22" t="s">
        <v>40</v>
      </c>
      <c r="D93" s="30" t="s">
        <v>37</v>
      </c>
      <c r="E93" s="21" t="s">
        <v>124</v>
      </c>
      <c r="F93" s="22" t="s">
        <v>125</v>
      </c>
      <c r="G93" s="23" t="s">
        <v>24</v>
      </c>
      <c r="H93" s="23" t="s">
        <v>25</v>
      </c>
      <c r="I93" s="24"/>
      <c r="J93" s="24"/>
      <c r="K93" s="25"/>
      <c r="L93" s="25"/>
      <c r="M93" s="25"/>
      <c r="N93" s="25"/>
      <c r="O93" s="25"/>
      <c r="P93" s="25" t="s">
        <v>26</v>
      </c>
      <c r="Q93" s="25"/>
      <c r="R93" s="26" t="s">
        <v>26</v>
      </c>
      <c r="S93" s="26"/>
      <c r="T93" s="5" t="s">
        <v>26</v>
      </c>
    </row>
    <row r="94" spans="2:18" ht="22.5">
      <c r="B94" s="32" t="s">
        <v>251</v>
      </c>
      <c r="C94" s="22" t="s">
        <v>40</v>
      </c>
      <c r="D94" s="30" t="s">
        <v>37</v>
      </c>
      <c r="E94" s="31" t="s">
        <v>122</v>
      </c>
      <c r="F94" s="22" t="s">
        <v>61</v>
      </c>
      <c r="G94" s="23" t="s">
        <v>24</v>
      </c>
      <c r="H94" s="23" t="s">
        <v>25</v>
      </c>
      <c r="R94" s="3" t="s">
        <v>26</v>
      </c>
    </row>
    <row r="95" spans="1:12" ht="22.5">
      <c r="A95" s="5">
        <v>51</v>
      </c>
      <c r="B95" s="32" t="s">
        <v>134</v>
      </c>
      <c r="C95" s="22"/>
      <c r="D95" s="20" t="s">
        <v>37</v>
      </c>
      <c r="E95" s="21" t="s">
        <v>124</v>
      </c>
      <c r="F95" s="22" t="s">
        <v>125</v>
      </c>
      <c r="G95" s="23" t="s">
        <v>24</v>
      </c>
      <c r="H95" s="23" t="s">
        <v>25</v>
      </c>
      <c r="L95" s="5" t="s">
        <v>26</v>
      </c>
    </row>
    <row r="96" spans="2:11" ht="22.5">
      <c r="B96" s="32" t="s">
        <v>134</v>
      </c>
      <c r="C96" s="22"/>
      <c r="D96" s="20" t="s">
        <v>37</v>
      </c>
      <c r="E96" s="27" t="s">
        <v>112</v>
      </c>
      <c r="F96" s="22"/>
      <c r="G96" s="23" t="s">
        <v>24</v>
      </c>
      <c r="H96" s="23" t="s">
        <v>25</v>
      </c>
      <c r="K96" s="5" t="s">
        <v>26</v>
      </c>
    </row>
    <row r="97" spans="1:12" ht="22.5">
      <c r="A97" s="5">
        <v>52</v>
      </c>
      <c r="B97" s="32" t="s">
        <v>135</v>
      </c>
      <c r="C97" s="22" t="s">
        <v>136</v>
      </c>
      <c r="D97" s="30" t="s">
        <v>37</v>
      </c>
      <c r="E97" s="21" t="s">
        <v>124</v>
      </c>
      <c r="F97" s="22" t="s">
        <v>125</v>
      </c>
      <c r="G97" s="23" t="s">
        <v>24</v>
      </c>
      <c r="H97" s="23" t="s">
        <v>25</v>
      </c>
      <c r="L97" s="5" t="s">
        <v>26</v>
      </c>
    </row>
    <row r="98" spans="1:12" ht="22.5">
      <c r="A98" s="5">
        <v>53</v>
      </c>
      <c r="B98" s="38" t="s">
        <v>252</v>
      </c>
      <c r="C98" s="22"/>
      <c r="D98" s="20" t="s">
        <v>37</v>
      </c>
      <c r="E98" s="21" t="s">
        <v>254</v>
      </c>
      <c r="F98" s="22"/>
      <c r="G98" s="23" t="s">
        <v>24</v>
      </c>
      <c r="H98" s="23" t="s">
        <v>25</v>
      </c>
      <c r="J98" s="39" t="s">
        <v>26</v>
      </c>
      <c r="L98" s="5" t="s">
        <v>26</v>
      </c>
    </row>
    <row r="99" spans="2:10" ht="26.25" customHeight="1">
      <c r="B99" s="38" t="s">
        <v>252</v>
      </c>
      <c r="C99" s="22"/>
      <c r="D99" s="20" t="s">
        <v>37</v>
      </c>
      <c r="E99" s="28" t="s">
        <v>253</v>
      </c>
      <c r="F99" s="22" t="s">
        <v>240</v>
      </c>
      <c r="G99" s="23" t="s">
        <v>24</v>
      </c>
      <c r="H99" s="23" t="s">
        <v>25</v>
      </c>
      <c r="J99" s="39" t="s">
        <v>26</v>
      </c>
    </row>
    <row r="100" spans="1:19" ht="24.75" customHeight="1">
      <c r="A100" s="17"/>
      <c r="B100" s="3"/>
      <c r="C100" s="3"/>
      <c r="D100" s="3"/>
      <c r="E100" s="3"/>
      <c r="F100" s="3"/>
      <c r="G100" s="3"/>
      <c r="H100" s="3"/>
      <c r="I100" s="24"/>
      <c r="J100" s="24"/>
      <c r="K100" s="25"/>
      <c r="L100" s="25"/>
      <c r="M100" s="25"/>
      <c r="N100" s="25"/>
      <c r="O100" s="25"/>
      <c r="P100" s="25"/>
      <c r="Q100" s="25"/>
      <c r="R100" s="26"/>
      <c r="S100" s="26"/>
    </row>
    <row r="101" spans="1:20" ht="24.75" customHeight="1">
      <c r="A101" s="17">
        <v>54</v>
      </c>
      <c r="B101" s="32" t="s">
        <v>145</v>
      </c>
      <c r="C101" s="22" t="s">
        <v>146</v>
      </c>
      <c r="D101" s="30" t="s">
        <v>60</v>
      </c>
      <c r="E101" s="21" t="s">
        <v>137</v>
      </c>
      <c r="F101" s="22" t="s">
        <v>138</v>
      </c>
      <c r="G101" s="23" t="s">
        <v>139</v>
      </c>
      <c r="H101" s="23" t="s">
        <v>140</v>
      </c>
      <c r="I101" s="24"/>
      <c r="J101" s="24"/>
      <c r="K101" s="25"/>
      <c r="L101" s="25"/>
      <c r="M101" s="25"/>
      <c r="N101" s="25" t="s">
        <v>26</v>
      </c>
      <c r="O101" s="25"/>
      <c r="P101" s="25"/>
      <c r="Q101" s="25"/>
      <c r="R101" s="26" t="s">
        <v>26</v>
      </c>
      <c r="S101" s="26"/>
      <c r="T101" s="5" t="s">
        <v>26</v>
      </c>
    </row>
    <row r="102" spans="1:20" ht="24.75" customHeight="1">
      <c r="A102" s="17">
        <v>55</v>
      </c>
      <c r="B102" s="32" t="s">
        <v>150</v>
      </c>
      <c r="C102" s="22" t="s">
        <v>151</v>
      </c>
      <c r="D102" s="30" t="s">
        <v>128</v>
      </c>
      <c r="E102" s="21" t="s">
        <v>137</v>
      </c>
      <c r="F102" s="22" t="s">
        <v>138</v>
      </c>
      <c r="G102" s="23" t="s">
        <v>139</v>
      </c>
      <c r="H102" s="23" t="s">
        <v>140</v>
      </c>
      <c r="I102" s="24" t="s">
        <v>26</v>
      </c>
      <c r="J102" s="24"/>
      <c r="K102" s="25"/>
      <c r="L102" s="25"/>
      <c r="M102" s="25"/>
      <c r="N102" s="25" t="s">
        <v>228</v>
      </c>
      <c r="O102" s="25"/>
      <c r="P102" s="25"/>
      <c r="Q102" s="25"/>
      <c r="R102" s="26" t="s">
        <v>26</v>
      </c>
      <c r="S102" s="26"/>
      <c r="T102" s="5" t="s">
        <v>26</v>
      </c>
    </row>
    <row r="103" spans="1:20" ht="24.75" customHeight="1">
      <c r="A103" s="17">
        <v>56</v>
      </c>
      <c r="B103" s="32" t="s">
        <v>147</v>
      </c>
      <c r="C103" s="22" t="s">
        <v>148</v>
      </c>
      <c r="D103" s="30" t="s">
        <v>128</v>
      </c>
      <c r="E103" s="21" t="s">
        <v>149</v>
      </c>
      <c r="F103" s="22" t="s">
        <v>144</v>
      </c>
      <c r="G103" s="23" t="s">
        <v>139</v>
      </c>
      <c r="H103" s="23" t="s">
        <v>140</v>
      </c>
      <c r="I103" s="24"/>
      <c r="J103" s="24"/>
      <c r="K103" s="25"/>
      <c r="L103" s="25"/>
      <c r="M103" s="25"/>
      <c r="N103" s="25" t="s">
        <v>26</v>
      </c>
      <c r="O103" s="25"/>
      <c r="P103" s="25"/>
      <c r="Q103" s="25"/>
      <c r="R103" s="26" t="s">
        <v>26</v>
      </c>
      <c r="S103" s="26"/>
      <c r="T103" s="5" t="s">
        <v>26</v>
      </c>
    </row>
    <row r="104" spans="1:20" ht="24.75" customHeight="1">
      <c r="A104" s="17">
        <v>57</v>
      </c>
      <c r="B104" s="32" t="s">
        <v>141</v>
      </c>
      <c r="C104" s="22" t="s">
        <v>142</v>
      </c>
      <c r="D104" s="30" t="s">
        <v>37</v>
      </c>
      <c r="E104" s="21" t="s">
        <v>143</v>
      </c>
      <c r="F104" s="22" t="s">
        <v>144</v>
      </c>
      <c r="G104" s="23" t="s">
        <v>139</v>
      </c>
      <c r="H104" s="23" t="s">
        <v>140</v>
      </c>
      <c r="I104" s="24"/>
      <c r="J104" s="24"/>
      <c r="K104" s="25"/>
      <c r="L104" s="25"/>
      <c r="M104" s="25"/>
      <c r="N104" s="25"/>
      <c r="O104" s="25"/>
      <c r="P104" s="25" t="s">
        <v>26</v>
      </c>
      <c r="Q104" s="25"/>
      <c r="R104" s="26" t="s">
        <v>26</v>
      </c>
      <c r="S104" s="26"/>
      <c r="T104" s="5" t="s">
        <v>26</v>
      </c>
    </row>
    <row r="105" spans="1:20" ht="24.75" customHeight="1">
      <c r="A105" s="17"/>
      <c r="B105" s="32" t="s">
        <v>141</v>
      </c>
      <c r="C105" s="22" t="s">
        <v>142</v>
      </c>
      <c r="D105" s="30" t="s">
        <v>37</v>
      </c>
      <c r="E105" s="21" t="s">
        <v>137</v>
      </c>
      <c r="F105" s="22" t="s">
        <v>138</v>
      </c>
      <c r="G105" s="23" t="s">
        <v>139</v>
      </c>
      <c r="H105" s="23" t="s">
        <v>140</v>
      </c>
      <c r="I105" s="24"/>
      <c r="J105" s="24"/>
      <c r="K105" s="25"/>
      <c r="L105" s="25"/>
      <c r="M105" s="25"/>
      <c r="N105" s="25"/>
      <c r="O105" s="25"/>
      <c r="P105" s="25"/>
      <c r="Q105" s="25"/>
      <c r="R105" s="26"/>
      <c r="S105" s="26"/>
      <c r="T105" s="5" t="s">
        <v>26</v>
      </c>
    </row>
    <row r="106" spans="1:19" ht="24.75" customHeight="1">
      <c r="A106" s="17"/>
      <c r="B106" s="32"/>
      <c r="C106" s="22"/>
      <c r="D106" s="30"/>
      <c r="E106" s="21"/>
      <c r="F106" s="22"/>
      <c r="G106" s="23"/>
      <c r="H106" s="23"/>
      <c r="I106" s="24"/>
      <c r="J106" s="24"/>
      <c r="K106" s="25"/>
      <c r="L106" s="25"/>
      <c r="M106" s="25"/>
      <c r="N106" s="25"/>
      <c r="O106" s="25"/>
      <c r="P106" s="25"/>
      <c r="Q106" s="25"/>
      <c r="R106" s="26"/>
      <c r="S106" s="26"/>
    </row>
    <row r="107" spans="1:19" ht="24.75" customHeight="1">
      <c r="A107" s="17">
        <v>58</v>
      </c>
      <c r="B107" s="32" t="s">
        <v>259</v>
      </c>
      <c r="C107" s="22" t="s">
        <v>260</v>
      </c>
      <c r="D107" s="30" t="s">
        <v>37</v>
      </c>
      <c r="E107" s="27" t="s">
        <v>220</v>
      </c>
      <c r="F107" s="22" t="s">
        <v>219</v>
      </c>
      <c r="G107" s="23" t="s">
        <v>161</v>
      </c>
      <c r="H107" s="23" t="s">
        <v>162</v>
      </c>
      <c r="I107" s="24"/>
      <c r="J107" s="25" t="s">
        <v>26</v>
      </c>
      <c r="K107" s="25"/>
      <c r="L107" s="25" t="s">
        <v>26</v>
      </c>
      <c r="M107" s="25" t="s">
        <v>26</v>
      </c>
      <c r="N107" s="25"/>
      <c r="O107" s="25"/>
      <c r="P107" s="25"/>
      <c r="Q107" s="25"/>
      <c r="R107" s="26"/>
      <c r="S107" s="26"/>
    </row>
    <row r="108" spans="1:19" ht="24.75" customHeight="1">
      <c r="A108" s="17"/>
      <c r="B108" s="32" t="s">
        <v>259</v>
      </c>
      <c r="C108" s="22" t="s">
        <v>260</v>
      </c>
      <c r="D108" s="30" t="s">
        <v>37</v>
      </c>
      <c r="E108" s="21" t="s">
        <v>165</v>
      </c>
      <c r="F108" s="22" t="s">
        <v>262</v>
      </c>
      <c r="G108" s="23" t="s">
        <v>161</v>
      </c>
      <c r="H108" s="23" t="s">
        <v>162</v>
      </c>
      <c r="I108" s="24"/>
      <c r="J108" s="24"/>
      <c r="K108" s="3"/>
      <c r="L108" s="25"/>
      <c r="M108" s="25" t="s">
        <v>26</v>
      </c>
      <c r="N108" s="25"/>
      <c r="O108" s="25"/>
      <c r="P108" s="25"/>
      <c r="Q108" s="25"/>
      <c r="R108" s="26"/>
      <c r="S108" s="26"/>
    </row>
    <row r="109" spans="1:19" ht="24.75" customHeight="1">
      <c r="A109" s="17"/>
      <c r="B109" s="32" t="s">
        <v>259</v>
      </c>
      <c r="C109" s="22" t="s">
        <v>260</v>
      </c>
      <c r="D109" s="30" t="s">
        <v>37</v>
      </c>
      <c r="E109" s="27" t="s">
        <v>261</v>
      </c>
      <c r="F109" s="22" t="s">
        <v>263</v>
      </c>
      <c r="G109" s="23" t="s">
        <v>161</v>
      </c>
      <c r="H109" s="23" t="s">
        <v>162</v>
      </c>
      <c r="I109" s="24"/>
      <c r="J109" s="24"/>
      <c r="K109" s="25" t="s">
        <v>26</v>
      </c>
      <c r="L109" s="25" t="s">
        <v>26</v>
      </c>
      <c r="M109" s="25"/>
      <c r="N109" s="25"/>
      <c r="O109" s="25"/>
      <c r="P109" s="25"/>
      <c r="Q109" s="25"/>
      <c r="R109" s="26"/>
      <c r="S109" s="26"/>
    </row>
    <row r="110" spans="1:19" ht="24.75" customHeight="1">
      <c r="A110" s="17">
        <v>59</v>
      </c>
      <c r="B110" s="32" t="s">
        <v>264</v>
      </c>
      <c r="C110" s="22" t="s">
        <v>40</v>
      </c>
      <c r="D110" s="30" t="s">
        <v>37</v>
      </c>
      <c r="E110" s="21" t="s">
        <v>165</v>
      </c>
      <c r="F110" s="22" t="s">
        <v>262</v>
      </c>
      <c r="G110" s="23" t="s">
        <v>161</v>
      </c>
      <c r="H110" s="23" t="s">
        <v>162</v>
      </c>
      <c r="I110" s="24"/>
      <c r="J110" s="24"/>
      <c r="K110" s="25" t="s">
        <v>26</v>
      </c>
      <c r="L110" s="25" t="s">
        <v>26</v>
      </c>
      <c r="M110" s="25"/>
      <c r="N110" s="25"/>
      <c r="O110" s="25"/>
      <c r="P110" s="25"/>
      <c r="Q110" s="25"/>
      <c r="R110" s="26"/>
      <c r="S110" s="26"/>
    </row>
    <row r="111" spans="1:19" ht="24.75" customHeight="1">
      <c r="A111" s="17"/>
      <c r="B111" s="32" t="s">
        <v>264</v>
      </c>
      <c r="C111" s="22" t="s">
        <v>40</v>
      </c>
      <c r="D111" s="30" t="s">
        <v>37</v>
      </c>
      <c r="E111" s="27" t="s">
        <v>261</v>
      </c>
      <c r="F111" s="22" t="s">
        <v>263</v>
      </c>
      <c r="G111" s="23" t="s">
        <v>161</v>
      </c>
      <c r="H111" s="23" t="s">
        <v>162</v>
      </c>
      <c r="I111" s="24"/>
      <c r="J111" s="24"/>
      <c r="K111" s="25" t="s">
        <v>26</v>
      </c>
      <c r="L111" s="25" t="s">
        <v>26</v>
      </c>
      <c r="M111" s="25"/>
      <c r="N111" s="25"/>
      <c r="O111" s="25"/>
      <c r="P111" s="25"/>
      <c r="Q111" s="25"/>
      <c r="R111" s="26"/>
      <c r="S111" s="26"/>
    </row>
    <row r="112" spans="1:19" ht="24.75" customHeight="1">
      <c r="A112" s="17"/>
      <c r="B112" s="32"/>
      <c r="C112" s="22"/>
      <c r="D112" s="30"/>
      <c r="E112" s="21"/>
      <c r="F112" s="22"/>
      <c r="G112" s="23"/>
      <c r="H112" s="23"/>
      <c r="I112" s="24"/>
      <c r="J112" s="24"/>
      <c r="K112" s="25"/>
      <c r="L112" s="25"/>
      <c r="M112" s="25"/>
      <c r="N112" s="25"/>
      <c r="O112" s="25"/>
      <c r="P112" s="25"/>
      <c r="Q112" s="25"/>
      <c r="R112" s="26"/>
      <c r="S112" s="26"/>
    </row>
    <row r="113" spans="1:20" ht="24.75" customHeight="1">
      <c r="A113" s="17">
        <v>60</v>
      </c>
      <c r="B113" s="32" t="s">
        <v>166</v>
      </c>
      <c r="C113" s="22" t="s">
        <v>167</v>
      </c>
      <c r="D113" s="20" t="s">
        <v>70</v>
      </c>
      <c r="E113" s="27" t="s">
        <v>168</v>
      </c>
      <c r="F113" s="22" t="s">
        <v>169</v>
      </c>
      <c r="G113" s="23" t="s">
        <v>170</v>
      </c>
      <c r="H113" s="23" t="s">
        <v>171</v>
      </c>
      <c r="I113" s="24"/>
      <c r="J113" s="24"/>
      <c r="K113" s="25"/>
      <c r="L113" s="25"/>
      <c r="M113" s="25"/>
      <c r="N113" s="25" t="s">
        <v>26</v>
      </c>
      <c r="O113" s="25"/>
      <c r="P113" s="25" t="s">
        <v>26</v>
      </c>
      <c r="Q113" s="25"/>
      <c r="R113" s="26" t="s">
        <v>26</v>
      </c>
      <c r="S113" s="26"/>
      <c r="T113" s="5" t="s">
        <v>26</v>
      </c>
    </row>
    <row r="114" spans="1:19" ht="24.75" customHeight="1">
      <c r="A114" s="17"/>
      <c r="B114" s="32" t="s">
        <v>166</v>
      </c>
      <c r="C114" s="22" t="s">
        <v>167</v>
      </c>
      <c r="D114" s="20" t="s">
        <v>70</v>
      </c>
      <c r="E114" s="27" t="s">
        <v>172</v>
      </c>
      <c r="F114" s="22" t="s">
        <v>173</v>
      </c>
      <c r="G114" s="23" t="s">
        <v>170</v>
      </c>
      <c r="H114" s="23" t="s">
        <v>174</v>
      </c>
      <c r="I114" s="24"/>
      <c r="J114" s="24"/>
      <c r="K114" s="25"/>
      <c r="L114" s="25"/>
      <c r="M114" s="25"/>
      <c r="N114" s="25" t="s">
        <v>26</v>
      </c>
      <c r="O114" s="25" t="s">
        <v>26</v>
      </c>
      <c r="P114" s="25"/>
      <c r="Q114" s="25" t="s">
        <v>26</v>
      </c>
      <c r="R114" s="26"/>
      <c r="S114" s="26"/>
    </row>
    <row r="115" spans="1:20" ht="24.75" customHeight="1">
      <c r="A115" s="17"/>
      <c r="B115" s="32" t="s">
        <v>166</v>
      </c>
      <c r="C115" s="22" t="s">
        <v>167</v>
      </c>
      <c r="D115" s="20" t="s">
        <v>70</v>
      </c>
      <c r="E115" s="27" t="s">
        <v>265</v>
      </c>
      <c r="F115" s="22" t="s">
        <v>266</v>
      </c>
      <c r="G115" s="23" t="s">
        <v>170</v>
      </c>
      <c r="H115" s="23" t="s">
        <v>174</v>
      </c>
      <c r="I115" s="24"/>
      <c r="J115" s="24"/>
      <c r="K115" s="25" t="s">
        <v>26</v>
      </c>
      <c r="L115" s="25" t="s">
        <v>26</v>
      </c>
      <c r="M115" s="25"/>
      <c r="N115" s="25" t="s">
        <v>26</v>
      </c>
      <c r="O115" s="25"/>
      <c r="P115" s="25" t="s">
        <v>26</v>
      </c>
      <c r="Q115" s="25"/>
      <c r="R115" s="26" t="s">
        <v>26</v>
      </c>
      <c r="S115" s="26"/>
      <c r="T115" s="5" t="s">
        <v>26</v>
      </c>
    </row>
    <row r="116" spans="1:20" ht="24.75" customHeight="1">
      <c r="A116" s="17">
        <v>61</v>
      </c>
      <c r="B116" s="32" t="s">
        <v>177</v>
      </c>
      <c r="C116" s="22" t="s">
        <v>178</v>
      </c>
      <c r="D116" s="30" t="s">
        <v>37</v>
      </c>
      <c r="E116" s="27" t="s">
        <v>168</v>
      </c>
      <c r="F116" s="22" t="s">
        <v>169</v>
      </c>
      <c r="G116" s="23" t="s">
        <v>170</v>
      </c>
      <c r="H116" s="23" t="s">
        <v>171</v>
      </c>
      <c r="I116" s="24"/>
      <c r="J116" s="24"/>
      <c r="K116" s="25" t="s">
        <v>26</v>
      </c>
      <c r="L116" s="25" t="s">
        <v>26</v>
      </c>
      <c r="M116" s="25"/>
      <c r="N116" s="25"/>
      <c r="O116" s="25"/>
      <c r="P116" s="25"/>
      <c r="Q116" s="25"/>
      <c r="R116" s="26"/>
      <c r="S116" s="26"/>
      <c r="T116" s="5" t="s">
        <v>26</v>
      </c>
    </row>
    <row r="117" spans="1:19" ht="24.75" customHeight="1">
      <c r="A117" s="17">
        <v>62</v>
      </c>
      <c r="B117" s="32" t="s">
        <v>179</v>
      </c>
      <c r="C117" s="22" t="s">
        <v>180</v>
      </c>
      <c r="D117" s="30" t="s">
        <v>41</v>
      </c>
      <c r="E117" s="28" t="s">
        <v>172</v>
      </c>
      <c r="F117" s="22" t="s">
        <v>173</v>
      </c>
      <c r="G117" s="40" t="s">
        <v>170</v>
      </c>
      <c r="H117" s="23" t="s">
        <v>174</v>
      </c>
      <c r="I117" s="24"/>
      <c r="J117" s="24"/>
      <c r="K117" s="25"/>
      <c r="L117" s="25"/>
      <c r="M117" s="25"/>
      <c r="N117" s="25" t="s">
        <v>26</v>
      </c>
      <c r="O117" s="25" t="s">
        <v>26</v>
      </c>
      <c r="P117" s="25"/>
      <c r="Q117" s="25" t="s">
        <v>26</v>
      </c>
      <c r="R117" s="26"/>
      <c r="S117" s="26" t="s">
        <v>26</v>
      </c>
    </row>
    <row r="118" spans="1:19" ht="24.75" customHeight="1">
      <c r="A118" s="17"/>
      <c r="B118" s="32" t="s">
        <v>179</v>
      </c>
      <c r="C118" s="22" t="s">
        <v>180</v>
      </c>
      <c r="D118" s="30" t="s">
        <v>41</v>
      </c>
      <c r="E118" s="27" t="s">
        <v>265</v>
      </c>
      <c r="F118" s="22" t="s">
        <v>266</v>
      </c>
      <c r="G118" s="40" t="s">
        <v>170</v>
      </c>
      <c r="H118" s="23" t="s">
        <v>174</v>
      </c>
      <c r="I118" s="24"/>
      <c r="J118" s="24"/>
      <c r="K118" s="25"/>
      <c r="L118" s="25"/>
      <c r="M118" s="25"/>
      <c r="N118" s="25" t="s">
        <v>26</v>
      </c>
      <c r="O118" s="25"/>
      <c r="P118" s="25"/>
      <c r="Q118" s="25"/>
      <c r="R118" s="26" t="s">
        <v>26</v>
      </c>
      <c r="S118" s="26"/>
    </row>
    <row r="119" spans="1:19" ht="24.75" customHeight="1">
      <c r="A119" s="17"/>
      <c r="B119" s="32" t="s">
        <v>179</v>
      </c>
      <c r="C119" s="22" t="s">
        <v>180</v>
      </c>
      <c r="D119" s="30" t="s">
        <v>41</v>
      </c>
      <c r="E119" s="28" t="s">
        <v>168</v>
      </c>
      <c r="F119" s="22" t="s">
        <v>169</v>
      </c>
      <c r="G119" s="23" t="s">
        <v>170</v>
      </c>
      <c r="H119" s="23" t="s">
        <v>174</v>
      </c>
      <c r="I119" s="24"/>
      <c r="J119" s="24"/>
      <c r="K119" s="25"/>
      <c r="L119" s="25"/>
      <c r="M119" s="25"/>
      <c r="N119" s="25" t="s">
        <v>26</v>
      </c>
      <c r="O119" s="25"/>
      <c r="P119" s="25"/>
      <c r="Q119" s="25"/>
      <c r="R119" s="26"/>
      <c r="S119" s="26"/>
    </row>
    <row r="120" spans="1:19" ht="24.75" customHeight="1">
      <c r="A120" s="17">
        <v>63</v>
      </c>
      <c r="B120" s="32" t="s">
        <v>267</v>
      </c>
      <c r="C120" s="22" t="s">
        <v>40</v>
      </c>
      <c r="D120" s="41" t="s">
        <v>37</v>
      </c>
      <c r="E120" s="28" t="s">
        <v>172</v>
      </c>
      <c r="F120" s="22" t="s">
        <v>173</v>
      </c>
      <c r="G120" s="40" t="s">
        <v>170</v>
      </c>
      <c r="H120" s="23" t="s">
        <v>174</v>
      </c>
      <c r="I120" s="24"/>
      <c r="J120" s="24"/>
      <c r="K120" s="25"/>
      <c r="L120" s="25"/>
      <c r="M120" s="25"/>
      <c r="N120" s="25" t="s">
        <v>26</v>
      </c>
      <c r="O120" s="25"/>
      <c r="P120" s="25"/>
      <c r="Q120" s="25"/>
      <c r="R120" s="26"/>
      <c r="S120" s="26"/>
    </row>
    <row r="121" spans="1:20" ht="24.75" customHeight="1">
      <c r="A121" s="17"/>
      <c r="B121" s="32" t="s">
        <v>267</v>
      </c>
      <c r="C121" s="22" t="s">
        <v>40</v>
      </c>
      <c r="D121" s="41" t="s">
        <v>37</v>
      </c>
      <c r="E121" s="27" t="s">
        <v>265</v>
      </c>
      <c r="F121" s="22" t="s">
        <v>266</v>
      </c>
      <c r="G121" s="40" t="s">
        <v>170</v>
      </c>
      <c r="H121" s="23" t="s">
        <v>174</v>
      </c>
      <c r="I121" s="24"/>
      <c r="J121" s="24"/>
      <c r="K121" s="25"/>
      <c r="L121" s="25"/>
      <c r="M121" s="25"/>
      <c r="N121" s="25"/>
      <c r="O121" s="25"/>
      <c r="P121" s="25" t="s">
        <v>26</v>
      </c>
      <c r="Q121" s="25"/>
      <c r="R121" s="26"/>
      <c r="S121" s="26"/>
      <c r="T121" s="5" t="s">
        <v>26</v>
      </c>
    </row>
    <row r="122" spans="1:20" ht="24.75" customHeight="1">
      <c r="A122" s="17"/>
      <c r="B122" s="32" t="s">
        <v>267</v>
      </c>
      <c r="C122" s="22" t="s">
        <v>40</v>
      </c>
      <c r="D122" s="41" t="s">
        <v>37</v>
      </c>
      <c r="E122" s="28" t="s">
        <v>168</v>
      </c>
      <c r="F122" s="22" t="s">
        <v>169</v>
      </c>
      <c r="G122" s="23" t="s">
        <v>170</v>
      </c>
      <c r="H122" s="23" t="s">
        <v>174</v>
      </c>
      <c r="I122" s="24"/>
      <c r="J122" s="24"/>
      <c r="K122" s="25"/>
      <c r="L122" s="25"/>
      <c r="M122" s="25"/>
      <c r="N122" s="25"/>
      <c r="O122" s="25"/>
      <c r="P122" s="25" t="s">
        <v>26</v>
      </c>
      <c r="Q122" s="25"/>
      <c r="R122" s="26"/>
      <c r="S122" s="26"/>
      <c r="T122" s="5" t="s">
        <v>26</v>
      </c>
    </row>
    <row r="123" spans="1:19" ht="24.75" customHeight="1">
      <c r="A123" s="17"/>
      <c r="B123" s="32"/>
      <c r="C123" s="22"/>
      <c r="D123" s="30"/>
      <c r="E123" s="21"/>
      <c r="F123" s="22"/>
      <c r="G123" s="23"/>
      <c r="H123" s="23"/>
      <c r="I123" s="24"/>
      <c r="J123" s="24"/>
      <c r="K123" s="25"/>
      <c r="L123" s="25"/>
      <c r="M123" s="25"/>
      <c r="N123" s="25"/>
      <c r="O123" s="25"/>
      <c r="P123" s="25"/>
      <c r="Q123" s="25"/>
      <c r="R123" s="26"/>
      <c r="S123" s="26"/>
    </row>
    <row r="124" spans="1:19" ht="24.75" customHeight="1">
      <c r="A124" s="17">
        <v>64</v>
      </c>
      <c r="B124" s="38" t="s">
        <v>181</v>
      </c>
      <c r="C124" s="22" t="s">
        <v>182</v>
      </c>
      <c r="D124" s="20" t="s">
        <v>70</v>
      </c>
      <c r="E124" s="27" t="s">
        <v>175</v>
      </c>
      <c r="F124" s="22" t="s">
        <v>176</v>
      </c>
      <c r="G124" s="23" t="s">
        <v>274</v>
      </c>
      <c r="H124" s="23" t="s">
        <v>183</v>
      </c>
      <c r="I124" s="24"/>
      <c r="J124" s="24"/>
      <c r="K124" s="25"/>
      <c r="L124" s="25" t="s">
        <v>26</v>
      </c>
      <c r="M124" s="25"/>
      <c r="N124" s="25" t="s">
        <v>26</v>
      </c>
      <c r="O124" s="25" t="s">
        <v>26</v>
      </c>
      <c r="P124" s="25"/>
      <c r="Q124" s="25" t="s">
        <v>26</v>
      </c>
      <c r="R124" s="26"/>
      <c r="S124" s="26" t="s">
        <v>26</v>
      </c>
    </row>
    <row r="125" spans="1:19" ht="24.75" customHeight="1">
      <c r="A125" s="17"/>
      <c r="B125" s="38" t="s">
        <v>181</v>
      </c>
      <c r="C125" s="22" t="s">
        <v>182</v>
      </c>
      <c r="D125" s="20" t="s">
        <v>70</v>
      </c>
      <c r="E125" s="27" t="s">
        <v>184</v>
      </c>
      <c r="F125" s="22" t="s">
        <v>185</v>
      </c>
      <c r="G125" s="23" t="s">
        <v>186</v>
      </c>
      <c r="H125" s="23" t="s">
        <v>183</v>
      </c>
      <c r="I125" s="24"/>
      <c r="J125" s="24"/>
      <c r="K125" s="25"/>
      <c r="L125" s="25"/>
      <c r="M125" s="25"/>
      <c r="N125" s="25" t="s">
        <v>26</v>
      </c>
      <c r="O125" s="25" t="s">
        <v>26</v>
      </c>
      <c r="P125" s="25"/>
      <c r="Q125" s="25"/>
      <c r="R125" s="26" t="s">
        <v>26</v>
      </c>
      <c r="S125" s="26"/>
    </row>
    <row r="126" spans="1:19" ht="24.75" customHeight="1">
      <c r="A126" s="17"/>
      <c r="B126" s="38" t="s">
        <v>181</v>
      </c>
      <c r="C126" s="22" t="s">
        <v>182</v>
      </c>
      <c r="D126" s="20" t="s">
        <v>70</v>
      </c>
      <c r="E126" s="27" t="s">
        <v>269</v>
      </c>
      <c r="F126" s="22" t="s">
        <v>268</v>
      </c>
      <c r="G126" s="23" t="s">
        <v>186</v>
      </c>
      <c r="H126" s="23" t="s">
        <v>183</v>
      </c>
      <c r="I126" s="24"/>
      <c r="J126" s="24"/>
      <c r="K126" s="25"/>
      <c r="L126" s="25"/>
      <c r="M126" s="25"/>
      <c r="N126" s="25"/>
      <c r="O126" s="25"/>
      <c r="P126" s="25"/>
      <c r="Q126" s="25"/>
      <c r="R126" s="26" t="s">
        <v>26</v>
      </c>
      <c r="S126" s="26"/>
    </row>
    <row r="127" spans="1:20" ht="24.75" customHeight="1">
      <c r="A127" s="17">
        <v>65</v>
      </c>
      <c r="B127" s="38" t="s">
        <v>187</v>
      </c>
      <c r="C127" s="22" t="s">
        <v>188</v>
      </c>
      <c r="D127" s="30" t="s">
        <v>37</v>
      </c>
      <c r="E127" s="27" t="s">
        <v>184</v>
      </c>
      <c r="F127" s="22" t="s">
        <v>185</v>
      </c>
      <c r="G127" s="23" t="s">
        <v>186</v>
      </c>
      <c r="H127" s="23" t="s">
        <v>183</v>
      </c>
      <c r="I127" s="24"/>
      <c r="J127" s="24"/>
      <c r="K127" s="25"/>
      <c r="L127" s="25"/>
      <c r="M127" s="25" t="s">
        <v>26</v>
      </c>
      <c r="N127" s="25" t="s">
        <v>26</v>
      </c>
      <c r="O127" s="25" t="s">
        <v>26</v>
      </c>
      <c r="P127" s="25"/>
      <c r="Q127" s="25" t="s">
        <v>26</v>
      </c>
      <c r="R127" s="26"/>
      <c r="S127" s="26" t="s">
        <v>26</v>
      </c>
      <c r="T127" s="5" t="s">
        <v>26</v>
      </c>
    </row>
    <row r="128" spans="1:20" ht="24.75" customHeight="1">
      <c r="A128" s="17">
        <v>66</v>
      </c>
      <c r="B128" s="38" t="s">
        <v>270</v>
      </c>
      <c r="C128" s="22" t="s">
        <v>271</v>
      </c>
      <c r="D128" s="30" t="s">
        <v>37</v>
      </c>
      <c r="E128" s="27" t="s">
        <v>175</v>
      </c>
      <c r="F128" s="22" t="s">
        <v>176</v>
      </c>
      <c r="G128" s="23" t="s">
        <v>274</v>
      </c>
      <c r="H128" s="23" t="s">
        <v>183</v>
      </c>
      <c r="I128" s="24"/>
      <c r="J128" s="24"/>
      <c r="K128" s="25" t="s">
        <v>26</v>
      </c>
      <c r="L128" s="25"/>
      <c r="M128" s="25"/>
      <c r="N128" s="25" t="s">
        <v>26</v>
      </c>
      <c r="O128" s="25"/>
      <c r="P128" s="25" t="s">
        <v>26</v>
      </c>
      <c r="Q128" s="25"/>
      <c r="R128" s="26" t="s">
        <v>26</v>
      </c>
      <c r="S128" s="26"/>
      <c r="T128" s="5" t="s">
        <v>26</v>
      </c>
    </row>
    <row r="129" spans="1:20" ht="24.75" customHeight="1">
      <c r="A129" s="17">
        <v>67</v>
      </c>
      <c r="B129" s="38" t="s">
        <v>272</v>
      </c>
      <c r="C129" s="22" t="s">
        <v>273</v>
      </c>
      <c r="D129" s="30" t="s">
        <v>37</v>
      </c>
      <c r="E129" s="27" t="s">
        <v>175</v>
      </c>
      <c r="F129" s="22" t="s">
        <v>176</v>
      </c>
      <c r="G129" s="23" t="s">
        <v>274</v>
      </c>
      <c r="H129" s="23" t="s">
        <v>183</v>
      </c>
      <c r="I129" s="24"/>
      <c r="J129" s="24"/>
      <c r="K129" s="25"/>
      <c r="L129" s="25"/>
      <c r="M129" s="25" t="s">
        <v>26</v>
      </c>
      <c r="N129" s="25"/>
      <c r="O129" s="25"/>
      <c r="P129" s="25"/>
      <c r="Q129" s="25"/>
      <c r="R129" s="26"/>
      <c r="S129" s="26"/>
      <c r="T129" s="5" t="s">
        <v>26</v>
      </c>
    </row>
    <row r="130" spans="1:20" ht="24.75" customHeight="1">
      <c r="A130" s="17">
        <v>68</v>
      </c>
      <c r="B130" s="38" t="s">
        <v>275</v>
      </c>
      <c r="C130" s="22" t="s">
        <v>40</v>
      </c>
      <c r="D130" s="30" t="s">
        <v>37</v>
      </c>
      <c r="E130" s="27" t="s">
        <v>269</v>
      </c>
      <c r="F130" s="22" t="s">
        <v>268</v>
      </c>
      <c r="G130" s="23" t="s">
        <v>186</v>
      </c>
      <c r="H130" s="23" t="s">
        <v>183</v>
      </c>
      <c r="I130" s="24"/>
      <c r="J130" s="24"/>
      <c r="K130" s="25"/>
      <c r="L130" s="25" t="s">
        <v>26</v>
      </c>
      <c r="M130" s="25"/>
      <c r="N130" s="25"/>
      <c r="O130" s="25"/>
      <c r="P130" s="25" t="s">
        <v>26</v>
      </c>
      <c r="Q130" s="25"/>
      <c r="R130" s="26" t="s">
        <v>26</v>
      </c>
      <c r="S130" s="26"/>
      <c r="T130" s="5" t="s">
        <v>26</v>
      </c>
    </row>
    <row r="131" spans="1:19" ht="24.75" customHeight="1">
      <c r="A131" s="17">
        <v>69</v>
      </c>
      <c r="B131" s="38" t="s">
        <v>276</v>
      </c>
      <c r="C131" s="22" t="s">
        <v>40</v>
      </c>
      <c r="D131" s="30" t="s">
        <v>37</v>
      </c>
      <c r="E131" s="27" t="s">
        <v>269</v>
      </c>
      <c r="F131" s="22" t="s">
        <v>268</v>
      </c>
      <c r="G131" s="23" t="s">
        <v>186</v>
      </c>
      <c r="H131" s="23" t="s">
        <v>183</v>
      </c>
      <c r="I131" s="24" t="s">
        <v>26</v>
      </c>
      <c r="J131" s="24"/>
      <c r="K131" s="25"/>
      <c r="L131" s="25"/>
      <c r="M131" s="25"/>
      <c r="N131" s="25"/>
      <c r="O131" s="25"/>
      <c r="P131" s="25"/>
      <c r="Q131" s="25"/>
      <c r="R131" s="26"/>
      <c r="S131" s="26"/>
    </row>
    <row r="132" spans="1:19" ht="24.75" customHeight="1">
      <c r="A132" s="17">
        <v>70</v>
      </c>
      <c r="B132" s="38" t="s">
        <v>277</v>
      </c>
      <c r="C132" s="22" t="s">
        <v>40</v>
      </c>
      <c r="D132" s="30" t="s">
        <v>37</v>
      </c>
      <c r="E132" s="27" t="s">
        <v>269</v>
      </c>
      <c r="F132" s="22" t="s">
        <v>268</v>
      </c>
      <c r="G132" s="23" t="s">
        <v>186</v>
      </c>
      <c r="H132" s="23" t="s">
        <v>183</v>
      </c>
      <c r="I132" s="24" t="s">
        <v>26</v>
      </c>
      <c r="J132" s="24"/>
      <c r="K132" s="25"/>
      <c r="L132" s="25"/>
      <c r="M132" s="25"/>
      <c r="N132" s="25"/>
      <c r="O132" s="25"/>
      <c r="P132" s="25"/>
      <c r="Q132" s="25"/>
      <c r="R132" s="26"/>
      <c r="S132" s="26"/>
    </row>
    <row r="133" spans="1:20" ht="24.75" customHeight="1">
      <c r="A133" s="17">
        <v>71</v>
      </c>
      <c r="B133" s="38" t="s">
        <v>278</v>
      </c>
      <c r="C133" s="22" t="s">
        <v>40</v>
      </c>
      <c r="D133" s="30" t="s">
        <v>37</v>
      </c>
      <c r="E133" s="27" t="s">
        <v>269</v>
      </c>
      <c r="F133" s="22" t="s">
        <v>268</v>
      </c>
      <c r="G133" s="23" t="s">
        <v>186</v>
      </c>
      <c r="H133" s="23" t="s">
        <v>183</v>
      </c>
      <c r="I133" s="24"/>
      <c r="J133" s="24"/>
      <c r="K133" s="25"/>
      <c r="L133" s="25" t="s">
        <v>26</v>
      </c>
      <c r="M133" s="25"/>
      <c r="N133" s="25"/>
      <c r="O133" s="25"/>
      <c r="P133" s="25" t="s">
        <v>26</v>
      </c>
      <c r="Q133" s="25"/>
      <c r="R133" s="26"/>
      <c r="S133" s="26"/>
      <c r="T133" s="5" t="s">
        <v>26</v>
      </c>
    </row>
    <row r="134" spans="1:19" ht="24.75" customHeight="1">
      <c r="A134" s="17"/>
      <c r="B134" s="32"/>
      <c r="C134" s="22"/>
      <c r="D134" s="30"/>
      <c r="E134" s="21"/>
      <c r="F134" s="22"/>
      <c r="G134" s="23"/>
      <c r="H134" s="23"/>
      <c r="I134" s="24"/>
      <c r="J134" s="24"/>
      <c r="K134" s="25"/>
      <c r="L134" s="25"/>
      <c r="M134" s="25"/>
      <c r="N134" s="25"/>
      <c r="O134" s="25"/>
      <c r="P134" s="25"/>
      <c r="Q134" s="25"/>
      <c r="R134" s="26"/>
      <c r="S134" s="26"/>
    </row>
    <row r="135" spans="1:20" ht="24.75" customHeight="1">
      <c r="A135" s="17">
        <v>72</v>
      </c>
      <c r="B135" s="32" t="s">
        <v>279</v>
      </c>
      <c r="C135" s="22" t="s">
        <v>280</v>
      </c>
      <c r="D135" s="30" t="s">
        <v>121</v>
      </c>
      <c r="E135" s="27" t="s">
        <v>281</v>
      </c>
      <c r="F135" s="22" t="s">
        <v>282</v>
      </c>
      <c r="G135" s="23" t="s">
        <v>283</v>
      </c>
      <c r="H135" s="23" t="s">
        <v>284</v>
      </c>
      <c r="I135" s="24"/>
      <c r="J135" s="24"/>
      <c r="K135" s="25" t="s">
        <v>26</v>
      </c>
      <c r="L135" s="25"/>
      <c r="M135" s="25"/>
      <c r="N135" s="25" t="s">
        <v>26</v>
      </c>
      <c r="O135" s="25" t="s">
        <v>26</v>
      </c>
      <c r="P135" s="25" t="s">
        <v>26</v>
      </c>
      <c r="Q135" s="25" t="s">
        <v>26</v>
      </c>
      <c r="R135" s="26" t="s">
        <v>26</v>
      </c>
      <c r="S135" s="26"/>
      <c r="T135" s="5" t="s">
        <v>26</v>
      </c>
    </row>
    <row r="136" spans="1:20" ht="24.75" customHeight="1">
      <c r="A136" s="17"/>
      <c r="B136" s="32" t="s">
        <v>279</v>
      </c>
      <c r="C136" s="22" t="s">
        <v>280</v>
      </c>
      <c r="D136" s="30" t="s">
        <v>121</v>
      </c>
      <c r="E136" s="27" t="s">
        <v>285</v>
      </c>
      <c r="F136" s="22" t="s">
        <v>40</v>
      </c>
      <c r="G136" s="23" t="s">
        <v>283</v>
      </c>
      <c r="H136" s="23" t="s">
        <v>284</v>
      </c>
      <c r="I136" s="24"/>
      <c r="J136" s="24"/>
      <c r="K136" s="25"/>
      <c r="L136" s="25"/>
      <c r="M136" s="25"/>
      <c r="N136" s="25"/>
      <c r="O136" s="25"/>
      <c r="P136" s="25"/>
      <c r="Q136" s="25"/>
      <c r="R136" s="26" t="s">
        <v>26</v>
      </c>
      <c r="S136" s="26"/>
      <c r="T136" s="5" t="s">
        <v>26</v>
      </c>
    </row>
    <row r="137" spans="1:20" ht="24.75" customHeight="1">
      <c r="A137" s="17">
        <v>73</v>
      </c>
      <c r="B137" s="32" t="s">
        <v>286</v>
      </c>
      <c r="C137" s="22" t="s">
        <v>287</v>
      </c>
      <c r="D137" s="30" t="s">
        <v>37</v>
      </c>
      <c r="E137" s="27" t="s">
        <v>288</v>
      </c>
      <c r="F137" s="22" t="s">
        <v>289</v>
      </c>
      <c r="G137" s="23" t="s">
        <v>161</v>
      </c>
      <c r="H137" s="23" t="s">
        <v>284</v>
      </c>
      <c r="I137" s="24"/>
      <c r="J137" s="24"/>
      <c r="K137" s="25"/>
      <c r="L137" s="25"/>
      <c r="M137" s="25"/>
      <c r="N137" s="25" t="s">
        <v>26</v>
      </c>
      <c r="O137" s="25" t="s">
        <v>26</v>
      </c>
      <c r="P137" s="25"/>
      <c r="Q137" s="25"/>
      <c r="R137" s="26" t="s">
        <v>26</v>
      </c>
      <c r="S137" s="26"/>
      <c r="T137" s="5" t="s">
        <v>26</v>
      </c>
    </row>
    <row r="138" spans="1:19" ht="24.75" customHeight="1">
      <c r="A138" s="17">
        <v>74</v>
      </c>
      <c r="B138" s="32" t="s">
        <v>290</v>
      </c>
      <c r="C138" s="22" t="s">
        <v>291</v>
      </c>
      <c r="D138" s="30" t="s">
        <v>37</v>
      </c>
      <c r="E138" s="27" t="s">
        <v>285</v>
      </c>
      <c r="F138" s="22" t="s">
        <v>40</v>
      </c>
      <c r="G138" s="23" t="s">
        <v>283</v>
      </c>
      <c r="H138" s="23" t="s">
        <v>284</v>
      </c>
      <c r="I138" s="24"/>
      <c r="J138" s="24"/>
      <c r="K138" s="25"/>
      <c r="L138" s="25"/>
      <c r="M138" s="25"/>
      <c r="N138" s="25" t="s">
        <v>26</v>
      </c>
      <c r="O138" s="25" t="s">
        <v>26</v>
      </c>
      <c r="P138" s="25"/>
      <c r="Q138" s="25"/>
      <c r="R138" s="26"/>
      <c r="S138" s="26"/>
    </row>
    <row r="139" spans="1:20" ht="24.75" customHeight="1">
      <c r="A139" s="26">
        <v>75</v>
      </c>
      <c r="B139" s="32" t="s">
        <v>292</v>
      </c>
      <c r="C139" s="22" t="s">
        <v>293</v>
      </c>
      <c r="D139" s="30" t="s">
        <v>121</v>
      </c>
      <c r="E139" s="27" t="s">
        <v>294</v>
      </c>
      <c r="F139" s="22" t="s">
        <v>295</v>
      </c>
      <c r="G139" s="23" t="s">
        <v>283</v>
      </c>
      <c r="H139" s="23" t="s">
        <v>284</v>
      </c>
      <c r="I139" s="24"/>
      <c r="J139" s="24"/>
      <c r="K139" s="25"/>
      <c r="L139" s="25" t="s">
        <v>26</v>
      </c>
      <c r="M139" s="25"/>
      <c r="N139" s="25" t="s">
        <v>26</v>
      </c>
      <c r="O139" s="25" t="s">
        <v>26</v>
      </c>
      <c r="P139" s="25"/>
      <c r="Q139" s="25"/>
      <c r="R139" s="26" t="s">
        <v>26</v>
      </c>
      <c r="S139" s="26"/>
      <c r="T139" s="5" t="s">
        <v>26</v>
      </c>
    </row>
    <row r="140" spans="1:19" ht="24.75" customHeight="1">
      <c r="A140" s="26"/>
      <c r="B140" s="32" t="s">
        <v>292</v>
      </c>
      <c r="C140" s="22" t="s">
        <v>293</v>
      </c>
      <c r="D140" s="30" t="s">
        <v>121</v>
      </c>
      <c r="E140" s="27" t="s">
        <v>288</v>
      </c>
      <c r="F140" s="22" t="s">
        <v>289</v>
      </c>
      <c r="G140" s="23" t="s">
        <v>161</v>
      </c>
      <c r="H140" s="23" t="s">
        <v>284</v>
      </c>
      <c r="I140" s="24"/>
      <c r="J140" s="24"/>
      <c r="K140" s="25"/>
      <c r="L140" s="25" t="s">
        <v>26</v>
      </c>
      <c r="M140" s="25"/>
      <c r="N140" s="25"/>
      <c r="O140" s="25"/>
      <c r="P140" s="25"/>
      <c r="Q140" s="25" t="s">
        <v>26</v>
      </c>
      <c r="R140" s="26"/>
      <c r="S140" s="26" t="s">
        <v>26</v>
      </c>
    </row>
    <row r="141" spans="1:19" ht="24.75" customHeight="1">
      <c r="A141" s="26"/>
      <c r="B141" s="32"/>
      <c r="C141" s="22"/>
      <c r="D141" s="30"/>
      <c r="E141" s="27"/>
      <c r="F141" s="22"/>
      <c r="G141" s="23"/>
      <c r="H141" s="23"/>
      <c r="I141" s="24"/>
      <c r="J141" s="24"/>
      <c r="K141" s="25"/>
      <c r="L141" s="25"/>
      <c r="M141" s="25"/>
      <c r="N141" s="25"/>
      <c r="O141" s="25"/>
      <c r="P141" s="25"/>
      <c r="Q141" s="25"/>
      <c r="R141" s="26"/>
      <c r="S141" s="26"/>
    </row>
    <row r="142" spans="1:19" ht="24.75" customHeight="1">
      <c r="A142" s="26">
        <v>76</v>
      </c>
      <c r="B142" s="32" t="s">
        <v>296</v>
      </c>
      <c r="C142" s="22" t="s">
        <v>297</v>
      </c>
      <c r="D142" s="30" t="s">
        <v>37</v>
      </c>
      <c r="E142" s="27" t="s">
        <v>298</v>
      </c>
      <c r="F142" s="22" t="s">
        <v>299</v>
      </c>
      <c r="G142" s="23" t="s">
        <v>300</v>
      </c>
      <c r="H142" s="23" t="s">
        <v>301</v>
      </c>
      <c r="I142" s="24"/>
      <c r="J142" s="24"/>
      <c r="K142" s="25"/>
      <c r="L142" s="25"/>
      <c r="M142" s="25"/>
      <c r="N142" s="25" t="s">
        <v>26</v>
      </c>
      <c r="O142" s="25" t="s">
        <v>26</v>
      </c>
      <c r="P142" s="25"/>
      <c r="Q142" s="25" t="s">
        <v>26</v>
      </c>
      <c r="R142" s="26"/>
      <c r="S142" s="26" t="s">
        <v>26</v>
      </c>
    </row>
    <row r="143" spans="1:19" ht="24.75" customHeight="1">
      <c r="A143" s="26">
        <v>77</v>
      </c>
      <c r="B143" s="32" t="s">
        <v>302</v>
      </c>
      <c r="C143" s="22" t="s">
        <v>40</v>
      </c>
      <c r="D143" s="30" t="s">
        <v>37</v>
      </c>
      <c r="E143" s="27" t="s">
        <v>298</v>
      </c>
      <c r="F143" s="22" t="s">
        <v>299</v>
      </c>
      <c r="G143" s="23" t="s">
        <v>300</v>
      </c>
      <c r="H143" s="23" t="s">
        <v>301</v>
      </c>
      <c r="I143" s="24"/>
      <c r="J143" s="24"/>
      <c r="K143" s="25"/>
      <c r="L143" s="25"/>
      <c r="M143" s="25"/>
      <c r="N143" s="25" t="s">
        <v>26</v>
      </c>
      <c r="O143" s="25" t="s">
        <v>26</v>
      </c>
      <c r="P143" s="25"/>
      <c r="Q143" s="25" t="s">
        <v>26</v>
      </c>
      <c r="R143" s="26"/>
      <c r="S143" s="26" t="s">
        <v>26</v>
      </c>
    </row>
    <row r="144" spans="1:19" ht="24.75" customHeight="1">
      <c r="A144" s="26">
        <v>78</v>
      </c>
      <c r="B144" s="32" t="s">
        <v>303</v>
      </c>
      <c r="C144" s="22" t="s">
        <v>40</v>
      </c>
      <c r="D144" s="30" t="s">
        <v>37</v>
      </c>
      <c r="E144" s="27" t="s">
        <v>298</v>
      </c>
      <c r="F144" s="22" t="s">
        <v>299</v>
      </c>
      <c r="G144" s="23" t="s">
        <v>300</v>
      </c>
      <c r="H144" s="23" t="s">
        <v>301</v>
      </c>
      <c r="I144" s="24"/>
      <c r="J144" s="24"/>
      <c r="K144" s="25"/>
      <c r="L144" s="25"/>
      <c r="M144" s="25"/>
      <c r="N144" s="25" t="s">
        <v>26</v>
      </c>
      <c r="O144" s="25" t="s">
        <v>26</v>
      </c>
      <c r="P144" s="25"/>
      <c r="Q144" s="25" t="s">
        <v>26</v>
      </c>
      <c r="R144" s="26"/>
      <c r="S144" s="26" t="s">
        <v>26</v>
      </c>
    </row>
    <row r="145" spans="1:20" ht="24.75" customHeight="1">
      <c r="A145" s="26">
        <v>79</v>
      </c>
      <c r="B145" s="32" t="s">
        <v>304</v>
      </c>
      <c r="C145" s="22" t="s">
        <v>40</v>
      </c>
      <c r="D145" s="30" t="s">
        <v>37</v>
      </c>
      <c r="E145" s="27" t="s">
        <v>306</v>
      </c>
      <c r="F145" s="22" t="s">
        <v>307</v>
      </c>
      <c r="G145" s="23" t="s">
        <v>300</v>
      </c>
      <c r="H145" s="23" t="s">
        <v>301</v>
      </c>
      <c r="I145" s="24"/>
      <c r="J145" s="24"/>
      <c r="K145" s="25"/>
      <c r="L145" s="25"/>
      <c r="M145" s="25"/>
      <c r="N145" s="25" t="s">
        <v>26</v>
      </c>
      <c r="O145" s="25"/>
      <c r="P145" s="25"/>
      <c r="Q145" s="25"/>
      <c r="R145" s="26" t="s">
        <v>26</v>
      </c>
      <c r="S145" s="26"/>
      <c r="T145" s="5" t="s">
        <v>26</v>
      </c>
    </row>
    <row r="146" spans="1:20" ht="24.75" customHeight="1">
      <c r="A146" s="26">
        <v>80</v>
      </c>
      <c r="B146" s="32" t="s">
        <v>305</v>
      </c>
      <c r="C146" s="22" t="s">
        <v>40</v>
      </c>
      <c r="D146" s="30" t="s">
        <v>37</v>
      </c>
      <c r="E146" s="27" t="s">
        <v>306</v>
      </c>
      <c r="F146" s="22" t="s">
        <v>307</v>
      </c>
      <c r="G146" s="23" t="s">
        <v>300</v>
      </c>
      <c r="H146" s="23" t="s">
        <v>301</v>
      </c>
      <c r="I146" s="24"/>
      <c r="J146" s="24"/>
      <c r="K146" s="25"/>
      <c r="L146" s="25"/>
      <c r="M146" s="25"/>
      <c r="N146" s="25" t="s">
        <v>26</v>
      </c>
      <c r="O146" s="25" t="s">
        <v>26</v>
      </c>
      <c r="P146" s="25"/>
      <c r="Q146" s="25"/>
      <c r="R146" s="26" t="s">
        <v>26</v>
      </c>
      <c r="S146" s="26"/>
      <c r="T146" s="5" t="s">
        <v>26</v>
      </c>
    </row>
    <row r="147" spans="1:19" ht="24.75" customHeight="1">
      <c r="A147" s="26"/>
      <c r="B147" s="32"/>
      <c r="C147" s="22"/>
      <c r="D147" s="30"/>
      <c r="E147" s="27"/>
      <c r="F147" s="22"/>
      <c r="G147" s="23"/>
      <c r="H147" s="23"/>
      <c r="I147" s="24"/>
      <c r="J147" s="24"/>
      <c r="K147" s="25"/>
      <c r="L147" s="25"/>
      <c r="M147" s="25"/>
      <c r="N147" s="25"/>
      <c r="O147" s="25"/>
      <c r="P147" s="25"/>
      <c r="Q147" s="25"/>
      <c r="R147" s="26"/>
      <c r="S147" s="26"/>
    </row>
    <row r="148" spans="1:19" ht="24.75" customHeight="1">
      <c r="A148" s="26">
        <v>81</v>
      </c>
      <c r="B148" s="32" t="s">
        <v>308</v>
      </c>
      <c r="C148" s="22" t="s">
        <v>309</v>
      </c>
      <c r="D148" s="30" t="s">
        <v>41</v>
      </c>
      <c r="E148" s="27" t="s">
        <v>310</v>
      </c>
      <c r="F148" s="22" t="s">
        <v>311</v>
      </c>
      <c r="G148" s="23" t="s">
        <v>312</v>
      </c>
      <c r="H148" s="23" t="s">
        <v>313</v>
      </c>
      <c r="I148" s="24"/>
      <c r="J148" s="24"/>
      <c r="K148" s="25"/>
      <c r="L148" s="25"/>
      <c r="M148" s="25"/>
      <c r="N148" s="25" t="s">
        <v>26</v>
      </c>
      <c r="O148" s="25" t="s">
        <v>26</v>
      </c>
      <c r="P148" s="25"/>
      <c r="Q148" s="25" t="s">
        <v>26</v>
      </c>
      <c r="R148" s="26"/>
      <c r="S148" s="26" t="s">
        <v>26</v>
      </c>
    </row>
    <row r="149" spans="1:19" ht="24.75" customHeight="1">
      <c r="A149" s="26"/>
      <c r="B149" s="32" t="s">
        <v>308</v>
      </c>
      <c r="C149" s="22" t="s">
        <v>309</v>
      </c>
      <c r="D149" s="30" t="s">
        <v>41</v>
      </c>
      <c r="E149" s="27" t="s">
        <v>314</v>
      </c>
      <c r="F149" s="22" t="s">
        <v>315</v>
      </c>
      <c r="G149" s="23" t="s">
        <v>312</v>
      </c>
      <c r="H149" s="23" t="s">
        <v>313</v>
      </c>
      <c r="I149" s="24"/>
      <c r="J149" s="24"/>
      <c r="K149" s="25"/>
      <c r="L149" s="25"/>
      <c r="M149" s="25"/>
      <c r="N149" s="25" t="s">
        <v>26</v>
      </c>
      <c r="O149" s="25" t="s">
        <v>26</v>
      </c>
      <c r="P149" s="25"/>
      <c r="Q149" s="25" t="s">
        <v>26</v>
      </c>
      <c r="R149" s="26"/>
      <c r="S149" s="26" t="s">
        <v>26</v>
      </c>
    </row>
    <row r="150" spans="1:20" ht="24.75" customHeight="1">
      <c r="A150" s="26">
        <v>82</v>
      </c>
      <c r="B150" s="32" t="s">
        <v>318</v>
      </c>
      <c r="C150" s="22" t="s">
        <v>319</v>
      </c>
      <c r="D150" s="30" t="s">
        <v>41</v>
      </c>
      <c r="E150" s="27" t="s">
        <v>310</v>
      </c>
      <c r="F150" s="22" t="s">
        <v>311</v>
      </c>
      <c r="G150" s="23" t="s">
        <v>312</v>
      </c>
      <c r="H150" s="23" t="s">
        <v>313</v>
      </c>
      <c r="I150" s="24"/>
      <c r="J150" s="24"/>
      <c r="K150" s="25"/>
      <c r="L150" s="25"/>
      <c r="M150" s="25"/>
      <c r="N150" s="25" t="s">
        <v>26</v>
      </c>
      <c r="O150" s="25"/>
      <c r="P150" s="25" t="s">
        <v>228</v>
      </c>
      <c r="Q150" s="25"/>
      <c r="R150" s="26" t="s">
        <v>26</v>
      </c>
      <c r="S150" s="26"/>
      <c r="T150" s="5" t="s">
        <v>26</v>
      </c>
    </row>
    <row r="151" spans="1:20" ht="24.75" customHeight="1">
      <c r="A151" s="26">
        <v>83</v>
      </c>
      <c r="B151" s="32" t="s">
        <v>320</v>
      </c>
      <c r="C151" s="22" t="s">
        <v>321</v>
      </c>
      <c r="D151" s="30" t="s">
        <v>37</v>
      </c>
      <c r="E151" s="27" t="s">
        <v>317</v>
      </c>
      <c r="F151" s="22" t="s">
        <v>316</v>
      </c>
      <c r="G151" s="23" t="s">
        <v>312</v>
      </c>
      <c r="H151" s="23" t="s">
        <v>313</v>
      </c>
      <c r="I151" s="24"/>
      <c r="J151" s="24"/>
      <c r="K151" s="25"/>
      <c r="L151" s="25" t="s">
        <v>26</v>
      </c>
      <c r="M151" s="25"/>
      <c r="N151" s="25"/>
      <c r="O151" s="25"/>
      <c r="P151" s="25"/>
      <c r="Q151" s="25"/>
      <c r="R151" s="26" t="s">
        <v>26</v>
      </c>
      <c r="S151" s="26"/>
      <c r="T151" s="5" t="s">
        <v>26</v>
      </c>
    </row>
    <row r="152" spans="1:19" ht="24.75" customHeight="1">
      <c r="A152" s="26"/>
      <c r="B152" s="32" t="s">
        <v>320</v>
      </c>
      <c r="C152" s="22" t="s">
        <v>321</v>
      </c>
      <c r="D152" s="30" t="s">
        <v>37</v>
      </c>
      <c r="E152" s="27" t="s">
        <v>314</v>
      </c>
      <c r="F152" s="22" t="s">
        <v>315</v>
      </c>
      <c r="G152" s="23" t="s">
        <v>312</v>
      </c>
      <c r="H152" s="23" t="s">
        <v>313</v>
      </c>
      <c r="I152" s="24"/>
      <c r="J152" s="24"/>
      <c r="K152" s="25"/>
      <c r="L152" s="25"/>
      <c r="M152" s="25"/>
      <c r="N152" s="25"/>
      <c r="O152" s="25"/>
      <c r="P152" s="25"/>
      <c r="Q152" s="25"/>
      <c r="R152" s="26"/>
      <c r="S152" s="26"/>
    </row>
    <row r="153" spans="1:20" ht="24.75" customHeight="1">
      <c r="A153" s="26">
        <v>84</v>
      </c>
      <c r="B153" s="32" t="s">
        <v>189</v>
      </c>
      <c r="C153" s="22" t="s">
        <v>190</v>
      </c>
      <c r="D153" s="30" t="s">
        <v>121</v>
      </c>
      <c r="E153" s="27" t="s">
        <v>317</v>
      </c>
      <c r="F153" s="22" t="s">
        <v>316</v>
      </c>
      <c r="G153" s="23" t="s">
        <v>312</v>
      </c>
      <c r="H153" s="23" t="s">
        <v>313</v>
      </c>
      <c r="I153" s="24"/>
      <c r="J153" s="24"/>
      <c r="K153" s="25"/>
      <c r="L153" s="25"/>
      <c r="M153" s="25"/>
      <c r="N153" s="25" t="s">
        <v>26</v>
      </c>
      <c r="O153" s="25" t="s">
        <v>26</v>
      </c>
      <c r="P153" s="25" t="s">
        <v>26</v>
      </c>
      <c r="Q153" s="25" t="s">
        <v>26</v>
      </c>
      <c r="R153" s="25" t="s">
        <v>26</v>
      </c>
      <c r="S153" s="25" t="s">
        <v>26</v>
      </c>
      <c r="T153" s="25" t="s">
        <v>26</v>
      </c>
    </row>
    <row r="154" spans="1:20" ht="24.75" customHeight="1">
      <c r="A154" s="26"/>
      <c r="B154" s="32" t="s">
        <v>189</v>
      </c>
      <c r="C154" s="22" t="s">
        <v>190</v>
      </c>
      <c r="D154" s="30" t="s">
        <v>121</v>
      </c>
      <c r="E154" s="27" t="s">
        <v>314</v>
      </c>
      <c r="F154" s="22" t="s">
        <v>315</v>
      </c>
      <c r="G154" s="23" t="s">
        <v>312</v>
      </c>
      <c r="H154" s="23" t="s">
        <v>313</v>
      </c>
      <c r="I154" s="24"/>
      <c r="J154" s="24"/>
      <c r="K154" s="25"/>
      <c r="L154" s="25"/>
      <c r="M154" s="25"/>
      <c r="N154" s="25" t="s">
        <v>26</v>
      </c>
      <c r="O154" s="25" t="s">
        <v>26</v>
      </c>
      <c r="P154" s="25" t="s">
        <v>26</v>
      </c>
      <c r="Q154" s="25" t="s">
        <v>26</v>
      </c>
      <c r="R154" s="25" t="s">
        <v>26</v>
      </c>
      <c r="S154" s="25" t="s">
        <v>26</v>
      </c>
      <c r="T154" s="25" t="s">
        <v>26</v>
      </c>
    </row>
    <row r="155" spans="1:20" ht="24.75" customHeight="1">
      <c r="A155" s="26">
        <v>85</v>
      </c>
      <c r="B155" s="32" t="s">
        <v>322</v>
      </c>
      <c r="C155" s="22" t="s">
        <v>323</v>
      </c>
      <c r="D155" s="30" t="s">
        <v>37</v>
      </c>
      <c r="E155" s="27" t="s">
        <v>317</v>
      </c>
      <c r="F155" s="22" t="s">
        <v>316</v>
      </c>
      <c r="G155" s="23" t="s">
        <v>312</v>
      </c>
      <c r="H155" s="23" t="s">
        <v>313</v>
      </c>
      <c r="I155" s="24"/>
      <c r="J155" s="24"/>
      <c r="K155" s="25"/>
      <c r="L155" s="25"/>
      <c r="M155" s="25"/>
      <c r="N155" s="25" t="s">
        <v>26</v>
      </c>
      <c r="O155" s="25"/>
      <c r="P155" s="25"/>
      <c r="Q155" s="25"/>
      <c r="R155" s="25" t="s">
        <v>26</v>
      </c>
      <c r="S155" s="26"/>
      <c r="T155" s="25" t="s">
        <v>26</v>
      </c>
    </row>
    <row r="156" spans="1:19" ht="24.75" customHeight="1">
      <c r="A156" s="26"/>
      <c r="B156" s="32"/>
      <c r="C156" s="22"/>
      <c r="D156" s="30"/>
      <c r="E156" s="27"/>
      <c r="F156" s="22"/>
      <c r="G156" s="23"/>
      <c r="H156" s="23"/>
      <c r="I156" s="24"/>
      <c r="J156" s="24"/>
      <c r="K156" s="25"/>
      <c r="L156" s="25"/>
      <c r="M156" s="25"/>
      <c r="N156" s="25"/>
      <c r="O156" s="25"/>
      <c r="P156" s="25"/>
      <c r="Q156" s="25"/>
      <c r="R156" s="26"/>
      <c r="S156" s="26"/>
    </row>
    <row r="157" spans="1:19" ht="24.75" customHeight="1">
      <c r="A157" s="26">
        <v>86</v>
      </c>
      <c r="B157" s="32" t="s">
        <v>329</v>
      </c>
      <c r="C157" s="22" t="s">
        <v>330</v>
      </c>
      <c r="D157" s="30" t="s">
        <v>121</v>
      </c>
      <c r="E157" s="27" t="s">
        <v>325</v>
      </c>
      <c r="F157" s="22" t="s">
        <v>327</v>
      </c>
      <c r="G157" s="23" t="s">
        <v>155</v>
      </c>
      <c r="H157" s="23" t="s">
        <v>328</v>
      </c>
      <c r="I157" s="24"/>
      <c r="J157" s="24"/>
      <c r="K157" s="25"/>
      <c r="L157" s="25"/>
      <c r="M157" s="25"/>
      <c r="N157" s="25" t="s">
        <v>26</v>
      </c>
      <c r="O157" s="25"/>
      <c r="P157" s="25"/>
      <c r="Q157" s="25"/>
      <c r="R157" s="26"/>
      <c r="S157" s="26"/>
    </row>
    <row r="158" spans="1:19" ht="24.75" customHeight="1">
      <c r="A158" s="26">
        <v>87</v>
      </c>
      <c r="B158" s="32" t="s">
        <v>152</v>
      </c>
      <c r="C158" s="22" t="s">
        <v>324</v>
      </c>
      <c r="D158" s="30" t="s">
        <v>37</v>
      </c>
      <c r="E158" s="27" t="s">
        <v>325</v>
      </c>
      <c r="F158" s="22" t="s">
        <v>327</v>
      </c>
      <c r="G158" s="23" t="s">
        <v>155</v>
      </c>
      <c r="H158" s="23" t="s">
        <v>328</v>
      </c>
      <c r="I158" s="24"/>
      <c r="J158" s="24"/>
      <c r="K158" s="25"/>
      <c r="L158" s="25"/>
      <c r="M158" s="25"/>
      <c r="N158" s="25" t="s">
        <v>26</v>
      </c>
      <c r="O158" s="25" t="s">
        <v>26</v>
      </c>
      <c r="P158" s="25"/>
      <c r="Q158" s="25"/>
      <c r="R158" s="26" t="s">
        <v>26</v>
      </c>
      <c r="S158" s="26" t="s">
        <v>26</v>
      </c>
    </row>
    <row r="159" spans="1:19" ht="24.75" customHeight="1">
      <c r="A159" s="26">
        <v>88</v>
      </c>
      <c r="B159" s="32" t="s">
        <v>163</v>
      </c>
      <c r="C159" s="22" t="s">
        <v>164</v>
      </c>
      <c r="D159" s="30"/>
      <c r="E159" s="27" t="s">
        <v>326</v>
      </c>
      <c r="F159" s="22" t="s">
        <v>40</v>
      </c>
      <c r="G159" s="23" t="s">
        <v>158</v>
      </c>
      <c r="H159" s="23" t="s">
        <v>328</v>
      </c>
      <c r="I159" s="24"/>
      <c r="J159" s="24"/>
      <c r="K159" s="25"/>
      <c r="L159" s="25"/>
      <c r="M159" s="25"/>
      <c r="N159" s="25" t="s">
        <v>26</v>
      </c>
      <c r="O159" s="25" t="s">
        <v>26</v>
      </c>
      <c r="P159" s="25"/>
      <c r="Q159" s="25" t="s">
        <v>26</v>
      </c>
      <c r="R159" s="26"/>
      <c r="S159" s="26" t="s">
        <v>26</v>
      </c>
    </row>
    <row r="160" spans="1:19" ht="24.75" customHeight="1">
      <c r="A160" s="26"/>
      <c r="B160" s="32" t="s">
        <v>329</v>
      </c>
      <c r="C160" s="22" t="s">
        <v>330</v>
      </c>
      <c r="D160" s="30" t="s">
        <v>121</v>
      </c>
      <c r="E160" s="27" t="s">
        <v>326</v>
      </c>
      <c r="F160" s="22" t="s">
        <v>40</v>
      </c>
      <c r="G160" s="23" t="s">
        <v>158</v>
      </c>
      <c r="H160" s="23" t="s">
        <v>328</v>
      </c>
      <c r="I160" s="24"/>
      <c r="J160" s="24"/>
      <c r="K160" s="25"/>
      <c r="L160" s="25"/>
      <c r="M160" s="25"/>
      <c r="N160" s="25" t="s">
        <v>26</v>
      </c>
      <c r="O160" s="25" t="s">
        <v>26</v>
      </c>
      <c r="P160" s="25"/>
      <c r="Q160" s="25"/>
      <c r="R160" s="26" t="s">
        <v>26</v>
      </c>
      <c r="S160" s="26"/>
    </row>
    <row r="161" spans="1:20" s="47" customFormat="1" ht="24.75" customHeight="1">
      <c r="A161" s="26"/>
      <c r="B161" s="42"/>
      <c r="C161" s="42"/>
      <c r="D161" s="43"/>
      <c r="E161" s="42"/>
      <c r="F161" s="42"/>
      <c r="G161" s="44"/>
      <c r="H161" s="43"/>
      <c r="I161" s="43"/>
      <c r="J161" s="43"/>
      <c r="K161" s="16"/>
      <c r="L161" s="5"/>
      <c r="M161" s="16"/>
      <c r="N161" s="26"/>
      <c r="O161" s="16"/>
      <c r="P161" s="45"/>
      <c r="Q161" s="45"/>
      <c r="R161" s="46"/>
      <c r="S161" s="46"/>
      <c r="T161" s="46"/>
    </row>
    <row r="162" spans="1:19" ht="24.75" customHeight="1">
      <c r="A162" s="46"/>
      <c r="B162" s="179" t="s">
        <v>191</v>
      </c>
      <c r="C162" s="179"/>
      <c r="D162" s="180"/>
      <c r="E162" s="42" t="s">
        <v>331</v>
      </c>
      <c r="F162" s="42"/>
      <c r="G162" s="44"/>
      <c r="H162" s="43"/>
      <c r="I162" s="43"/>
      <c r="J162" s="43"/>
      <c r="K162" s="16"/>
      <c r="L162" s="16"/>
      <c r="M162" s="16"/>
      <c r="N162" s="16"/>
      <c r="O162" s="5"/>
      <c r="R162" s="5"/>
      <c r="S162" s="5"/>
    </row>
    <row r="163" spans="1:18" ht="24.75" customHeight="1">
      <c r="A163" s="17">
        <v>57</v>
      </c>
      <c r="B163" s="32" t="s">
        <v>152</v>
      </c>
      <c r="C163" s="22" t="s">
        <v>40</v>
      </c>
      <c r="D163" s="30" t="s">
        <v>37</v>
      </c>
      <c r="E163" s="21" t="s">
        <v>153</v>
      </c>
      <c r="F163" s="22" t="s">
        <v>154</v>
      </c>
      <c r="G163" s="3"/>
      <c r="H163" s="23" t="s">
        <v>156</v>
      </c>
      <c r="I163" s="24"/>
      <c r="J163" s="24"/>
      <c r="K163" s="25"/>
      <c r="L163" s="25"/>
      <c r="M163" s="25"/>
      <c r="N163" s="25"/>
      <c r="O163" s="25"/>
      <c r="P163" s="26"/>
      <c r="Q163" s="26"/>
      <c r="R163" s="26"/>
    </row>
    <row r="164" spans="1:19" ht="24.75" customHeight="1">
      <c r="A164" s="17"/>
      <c r="B164" s="32" t="s">
        <v>152</v>
      </c>
      <c r="C164" s="22" t="s">
        <v>40</v>
      </c>
      <c r="D164" s="30" t="s">
        <v>37</v>
      </c>
      <c r="E164" s="21" t="s">
        <v>157</v>
      </c>
      <c r="F164" s="22" t="s">
        <v>40</v>
      </c>
      <c r="G164" s="3"/>
      <c r="H164" s="23" t="s">
        <v>156</v>
      </c>
      <c r="I164" s="24"/>
      <c r="J164" s="24"/>
      <c r="K164" s="25"/>
      <c r="L164" s="25"/>
      <c r="M164" s="25"/>
      <c r="N164" s="25"/>
      <c r="O164" s="25"/>
      <c r="P164" s="25"/>
      <c r="Q164" s="25"/>
      <c r="R164" s="26"/>
      <c r="S164" s="26"/>
    </row>
    <row r="165" spans="1:19" ht="24.75" customHeight="1">
      <c r="A165" s="17">
        <v>58</v>
      </c>
      <c r="B165" s="32" t="s">
        <v>159</v>
      </c>
      <c r="C165" s="22" t="s">
        <v>40</v>
      </c>
      <c r="D165" s="30" t="s">
        <v>37</v>
      </c>
      <c r="E165" s="21" t="s">
        <v>153</v>
      </c>
      <c r="F165" s="22" t="s">
        <v>154</v>
      </c>
      <c r="G165" s="23" t="s">
        <v>155</v>
      </c>
      <c r="H165" s="23" t="s">
        <v>156</v>
      </c>
      <c r="I165" s="24"/>
      <c r="J165" s="24"/>
      <c r="K165" s="25"/>
      <c r="L165" s="25"/>
      <c r="M165" s="25"/>
      <c r="N165" s="25"/>
      <c r="O165" s="25"/>
      <c r="P165" s="25"/>
      <c r="Q165" s="25"/>
      <c r="R165" s="26"/>
      <c r="S165" s="26"/>
    </row>
    <row r="166" spans="1:19" ht="24.75" customHeight="1">
      <c r="A166" s="17"/>
      <c r="B166" s="32" t="s">
        <v>159</v>
      </c>
      <c r="C166" s="22" t="s">
        <v>40</v>
      </c>
      <c r="D166" s="30" t="s">
        <v>37</v>
      </c>
      <c r="E166" s="21" t="s">
        <v>157</v>
      </c>
      <c r="F166" s="22" t="s">
        <v>40</v>
      </c>
      <c r="G166" s="23" t="s">
        <v>158</v>
      </c>
      <c r="H166" s="23" t="s">
        <v>156</v>
      </c>
      <c r="I166" s="24"/>
      <c r="J166" s="24"/>
      <c r="K166" s="25"/>
      <c r="L166" s="25"/>
      <c r="M166" s="25"/>
      <c r="N166" s="25"/>
      <c r="O166" s="25"/>
      <c r="P166" s="25"/>
      <c r="Q166" s="25"/>
      <c r="R166" s="26"/>
      <c r="S166" s="26"/>
    </row>
    <row r="167" spans="1:19" ht="24.75" customHeight="1">
      <c r="A167" s="17"/>
      <c r="B167" s="32" t="s">
        <v>160</v>
      </c>
      <c r="C167" s="22" t="s">
        <v>40</v>
      </c>
      <c r="D167" s="30" t="s">
        <v>37</v>
      </c>
      <c r="E167" s="21" t="s">
        <v>157</v>
      </c>
      <c r="F167" s="22" t="s">
        <v>40</v>
      </c>
      <c r="G167" s="23" t="s">
        <v>158</v>
      </c>
      <c r="H167" s="23" t="s">
        <v>156</v>
      </c>
      <c r="I167" s="24"/>
      <c r="J167" s="24"/>
      <c r="K167" s="25"/>
      <c r="L167" s="25"/>
      <c r="M167" s="25"/>
      <c r="N167" s="25"/>
      <c r="O167" s="25"/>
      <c r="P167" s="25"/>
      <c r="Q167" s="25"/>
      <c r="R167" s="26"/>
      <c r="S167" s="26"/>
    </row>
    <row r="168" spans="1:19" ht="24.75" customHeight="1">
      <c r="A168" s="17"/>
      <c r="B168" s="32"/>
      <c r="C168" s="22"/>
      <c r="D168" s="30"/>
      <c r="E168" s="21"/>
      <c r="F168" s="22"/>
      <c r="G168" s="23"/>
      <c r="H168" s="23"/>
      <c r="I168" s="24"/>
      <c r="J168" s="24"/>
      <c r="K168" s="25"/>
      <c r="L168" s="25"/>
      <c r="M168" s="25"/>
      <c r="N168" s="25"/>
      <c r="O168" s="25"/>
      <c r="P168" s="25"/>
      <c r="Q168" s="25"/>
      <c r="R168" s="26"/>
      <c r="S168" s="26"/>
    </row>
    <row r="169" spans="1:19" ht="24.75" customHeight="1">
      <c r="A169" s="17"/>
      <c r="B169" s="18" t="s">
        <v>19</v>
      </c>
      <c r="C169" s="18"/>
      <c r="D169" s="20" t="s">
        <v>21</v>
      </c>
      <c r="E169" s="28" t="s">
        <v>192</v>
      </c>
      <c r="F169" s="27"/>
      <c r="G169" s="23" t="s">
        <v>24</v>
      </c>
      <c r="H169" s="23" t="s">
        <v>25</v>
      </c>
      <c r="I169" s="24"/>
      <c r="J169" s="24"/>
      <c r="K169" s="25"/>
      <c r="L169" s="25"/>
      <c r="M169" s="25"/>
      <c r="N169" s="25"/>
      <c r="O169" s="25"/>
      <c r="P169" s="25"/>
      <c r="Q169" s="25"/>
      <c r="R169" s="49"/>
      <c r="S169" s="49"/>
    </row>
    <row r="170" spans="1:19" ht="24.75" customHeight="1">
      <c r="A170" s="17"/>
      <c r="B170" s="18" t="s">
        <v>19</v>
      </c>
      <c r="C170" s="18"/>
      <c r="D170" s="20" t="s">
        <v>21</v>
      </c>
      <c r="E170" s="28" t="s">
        <v>34</v>
      </c>
      <c r="F170" s="27"/>
      <c r="G170" s="23" t="s">
        <v>24</v>
      </c>
      <c r="H170" s="23" t="s">
        <v>25</v>
      </c>
      <c r="I170" s="24"/>
      <c r="J170" s="24"/>
      <c r="K170" s="25"/>
      <c r="L170" s="25"/>
      <c r="M170" s="25"/>
      <c r="N170" s="25"/>
      <c r="O170" s="25"/>
      <c r="P170" s="25"/>
      <c r="Q170" s="25"/>
      <c r="R170" s="49"/>
      <c r="S170" s="49"/>
    </row>
    <row r="171" spans="1:19" ht="24.75" customHeight="1">
      <c r="A171" s="17"/>
      <c r="B171" s="18" t="s">
        <v>27</v>
      </c>
      <c r="C171" s="18"/>
      <c r="D171" s="20" t="s">
        <v>29</v>
      </c>
      <c r="E171" s="28" t="s">
        <v>193</v>
      </c>
      <c r="F171" s="27"/>
      <c r="G171" s="23" t="s">
        <v>24</v>
      </c>
      <c r="H171" s="23" t="s">
        <v>25</v>
      </c>
      <c r="I171" s="24"/>
      <c r="J171" s="24"/>
      <c r="K171" s="25"/>
      <c r="L171" s="25"/>
      <c r="M171" s="25"/>
      <c r="N171" s="25"/>
      <c r="O171" s="25"/>
      <c r="P171" s="25"/>
      <c r="Q171" s="25"/>
      <c r="R171" s="49"/>
      <c r="S171" s="49"/>
    </row>
    <row r="172" spans="1:19" ht="24.75" customHeight="1">
      <c r="A172" s="17"/>
      <c r="B172" s="18" t="s">
        <v>27</v>
      </c>
      <c r="C172" s="18"/>
      <c r="D172" s="20" t="s">
        <v>29</v>
      </c>
      <c r="E172" s="28" t="s">
        <v>194</v>
      </c>
      <c r="F172" s="27"/>
      <c r="G172" s="23" t="s">
        <v>24</v>
      </c>
      <c r="H172" s="23" t="s">
        <v>25</v>
      </c>
      <c r="I172" s="24"/>
      <c r="J172" s="24"/>
      <c r="K172" s="25"/>
      <c r="L172" s="25"/>
      <c r="M172" s="25"/>
      <c r="N172" s="25"/>
      <c r="O172" s="25"/>
      <c r="P172" s="25"/>
      <c r="Q172" s="25"/>
      <c r="R172" s="49"/>
      <c r="S172" s="49"/>
    </row>
    <row r="173" spans="1:19" ht="24.75" customHeight="1">
      <c r="A173" s="17"/>
      <c r="B173" s="18" t="s">
        <v>32</v>
      </c>
      <c r="C173" s="18"/>
      <c r="D173" s="20" t="s">
        <v>41</v>
      </c>
      <c r="E173" s="28" t="s">
        <v>34</v>
      </c>
      <c r="F173" s="27"/>
      <c r="G173" s="23" t="s">
        <v>24</v>
      </c>
      <c r="H173" s="23" t="s">
        <v>25</v>
      </c>
      <c r="I173" s="24"/>
      <c r="J173" s="24"/>
      <c r="K173" s="25"/>
      <c r="L173" s="25"/>
      <c r="M173" s="25"/>
      <c r="N173" s="25"/>
      <c r="O173" s="25"/>
      <c r="P173" s="25"/>
      <c r="Q173" s="25"/>
      <c r="R173" s="49"/>
      <c r="S173" s="49"/>
    </row>
    <row r="174" spans="1:19" ht="24.75" customHeight="1">
      <c r="A174" s="17"/>
      <c r="B174" s="18" t="s">
        <v>195</v>
      </c>
      <c r="C174" s="38"/>
      <c r="D174" s="50" t="s">
        <v>37</v>
      </c>
      <c r="E174" s="28" t="s">
        <v>196</v>
      </c>
      <c r="F174" s="27"/>
      <c r="G174" s="23" t="s">
        <v>24</v>
      </c>
      <c r="H174" s="23" t="s">
        <v>25</v>
      </c>
      <c r="I174" s="24"/>
      <c r="J174" s="24"/>
      <c r="K174" s="25"/>
      <c r="L174" s="25"/>
      <c r="M174" s="25"/>
      <c r="N174" s="25"/>
      <c r="O174" s="25"/>
      <c r="P174" s="25"/>
      <c r="Q174" s="25"/>
      <c r="R174" s="49"/>
      <c r="S174" s="49"/>
    </row>
    <row r="175" spans="1:20" s="51" customFormat="1" ht="24.75" customHeight="1">
      <c r="A175" s="17"/>
      <c r="B175" s="18" t="s">
        <v>197</v>
      </c>
      <c r="C175" s="38"/>
      <c r="D175" s="50" t="s">
        <v>37</v>
      </c>
      <c r="E175" s="28" t="s">
        <v>196</v>
      </c>
      <c r="F175" s="27"/>
      <c r="G175" s="23" t="s">
        <v>24</v>
      </c>
      <c r="H175" s="23" t="s">
        <v>25</v>
      </c>
      <c r="I175" s="24"/>
      <c r="J175" s="24"/>
      <c r="K175" s="25"/>
      <c r="L175" s="25"/>
      <c r="M175" s="25"/>
      <c r="N175" s="25"/>
      <c r="O175" s="25"/>
      <c r="P175" s="25"/>
      <c r="Q175" s="25"/>
      <c r="R175" s="49"/>
      <c r="S175" s="49"/>
      <c r="T175" s="53"/>
    </row>
  </sheetData>
  <sheetProtection/>
  <mergeCells count="12">
    <mergeCell ref="H5:H6"/>
    <mergeCell ref="B162:D162"/>
    <mergeCell ref="A1:H1"/>
    <mergeCell ref="A2:H2"/>
    <mergeCell ref="A3:H3"/>
    <mergeCell ref="A5:A6"/>
    <mergeCell ref="B5:B6"/>
    <mergeCell ref="C5:C6"/>
    <mergeCell ref="D5:D6"/>
    <mergeCell ref="E5:E6"/>
    <mergeCell ref="F5:F6"/>
    <mergeCell ref="G5:G6"/>
  </mergeCells>
  <conditionalFormatting sqref="C9:C10">
    <cfRule type="expression" priority="62" dxfId="0" stopIfTrue="1">
      <formula>$T28=2018</formula>
    </cfRule>
  </conditionalFormatting>
  <conditionalFormatting sqref="C10">
    <cfRule type="expression" priority="61" dxfId="0" stopIfTrue="1">
      <formula>$T29=2018</formula>
    </cfRule>
  </conditionalFormatting>
  <conditionalFormatting sqref="C21 C33:C35 D32 C40:C42 C51:C59 C65:C73 C76:C82 C85 C87:C92">
    <cfRule type="expression" priority="60" dxfId="0" stopIfTrue="1">
      <formula>$T21=2018</formula>
    </cfRule>
  </conditionalFormatting>
  <conditionalFormatting sqref="C58">
    <cfRule type="expression" priority="59" dxfId="0" stopIfTrue="1">
      <formula>$T58=2018</formula>
    </cfRule>
  </conditionalFormatting>
  <conditionalFormatting sqref="C59">
    <cfRule type="expression" priority="58" dxfId="0" stopIfTrue="1">
      <formula>$T59=2018</formula>
    </cfRule>
  </conditionalFormatting>
  <conditionalFormatting sqref="C46:C50">
    <cfRule type="expression" priority="57" dxfId="0" stopIfTrue="1">
      <formula>$T61=2018</formula>
    </cfRule>
  </conditionalFormatting>
  <conditionalFormatting sqref="C47">
    <cfRule type="expression" priority="56" dxfId="0" stopIfTrue="1">
      <formula>$T62=2018</formula>
    </cfRule>
  </conditionalFormatting>
  <conditionalFormatting sqref="C48:C50">
    <cfRule type="expression" priority="55" dxfId="0" stopIfTrue="1">
      <formula>$T63=2018</formula>
    </cfRule>
  </conditionalFormatting>
  <conditionalFormatting sqref="C49">
    <cfRule type="expression" priority="54" dxfId="0" stopIfTrue="1">
      <formula>$T64=2018</formula>
    </cfRule>
  </conditionalFormatting>
  <conditionalFormatting sqref="C50">
    <cfRule type="expression" priority="53" dxfId="0" stopIfTrue="1">
      <formula>$T65=2018</formula>
    </cfRule>
  </conditionalFormatting>
  <conditionalFormatting sqref="C22:C23">
    <cfRule type="expression" priority="52" dxfId="0" stopIfTrue="1">
      <formula>'Мастер лист'!#REF!=2018</formula>
    </cfRule>
  </conditionalFormatting>
  <conditionalFormatting sqref="D31:D32 C24:C31 C12:C14 C33:C39">
    <cfRule type="expression" priority="51" dxfId="0" stopIfTrue="1">
      <formula>'Мастер лист'!#REF!=2018</formula>
    </cfRule>
  </conditionalFormatting>
  <conditionalFormatting sqref="C30">
    <cfRule type="expression" priority="50" dxfId="0" stopIfTrue="1">
      <formula>$T30=2018</formula>
    </cfRule>
  </conditionalFormatting>
  <conditionalFormatting sqref="C30 D32">
    <cfRule type="expression" priority="49" dxfId="0" stopIfTrue="1">
      <formula>$T30=2018</formula>
    </cfRule>
  </conditionalFormatting>
  <conditionalFormatting sqref="C33">
    <cfRule type="expression" priority="48" dxfId="0" stopIfTrue="1">
      <formula>$T33=2018</formula>
    </cfRule>
  </conditionalFormatting>
  <conditionalFormatting sqref="C34">
    <cfRule type="expression" priority="47" dxfId="0" stopIfTrue="1">
      <formula>$T34=2018</formula>
    </cfRule>
  </conditionalFormatting>
  <conditionalFormatting sqref="C35">
    <cfRule type="expression" priority="46" dxfId="0" stopIfTrue="1">
      <formula>$T35=2018</formula>
    </cfRule>
  </conditionalFormatting>
  <conditionalFormatting sqref="C11">
    <cfRule type="expression" priority="45" dxfId="0" stopIfTrue="1">
      <formula>$T36=2018</formula>
    </cfRule>
  </conditionalFormatting>
  <conditionalFormatting sqref="C31">
    <cfRule type="expression" priority="44" dxfId="0" stopIfTrue="1">
      <formula>$T31=2018</formula>
    </cfRule>
  </conditionalFormatting>
  <conditionalFormatting sqref="C31">
    <cfRule type="expression" priority="43" dxfId="0" stopIfTrue="1">
      <formula>$T31=2018</formula>
    </cfRule>
  </conditionalFormatting>
  <conditionalFormatting sqref="C36">
    <cfRule type="expression" priority="42" dxfId="0" stopIfTrue="1">
      <formula>$R36=2018</formula>
    </cfRule>
  </conditionalFormatting>
  <conditionalFormatting sqref="C37:C39">
    <cfRule type="expression" priority="41" dxfId="0" stopIfTrue="1">
      <formula>$R37=2018</formula>
    </cfRule>
  </conditionalFormatting>
  <conditionalFormatting sqref="C36:C39">
    <cfRule type="expression" priority="40" dxfId="0" stopIfTrue="1">
      <formula>$T36=2018</formula>
    </cfRule>
  </conditionalFormatting>
  <conditionalFormatting sqref="C36:C39">
    <cfRule type="expression" priority="39" dxfId="0" stopIfTrue="1">
      <formula>$T36=2018</formula>
    </cfRule>
  </conditionalFormatting>
  <conditionalFormatting sqref="C60 C43:C44">
    <cfRule type="expression" priority="38" dxfId="0" stopIfTrue="1">
      <formula>'Мастер лист'!#REF!=2018</formula>
    </cfRule>
  </conditionalFormatting>
  <conditionalFormatting sqref="C38">
    <cfRule type="expression" priority="37" dxfId="0" stopIfTrue="1">
      <formula>$R38=2018</formula>
    </cfRule>
  </conditionalFormatting>
  <conditionalFormatting sqref="C15:C20">
    <cfRule type="expression" priority="36" dxfId="0" stopIfTrue="1">
      <formula>'Мастер лист'!#REF!=2018</formula>
    </cfRule>
  </conditionalFormatting>
  <conditionalFormatting sqref="C53">
    <cfRule type="expression" priority="35" dxfId="0" stopIfTrue="1">
      <formula>$T53=2018</formula>
    </cfRule>
  </conditionalFormatting>
  <conditionalFormatting sqref="C54">
    <cfRule type="expression" priority="34" dxfId="0" stopIfTrue="1">
      <formula>$T54=2018</formula>
    </cfRule>
  </conditionalFormatting>
  <conditionalFormatting sqref="C55">
    <cfRule type="expression" priority="33" dxfId="0" stopIfTrue="1">
      <formula>$R55=2018</formula>
    </cfRule>
  </conditionalFormatting>
  <conditionalFormatting sqref="C55">
    <cfRule type="expression" priority="32" dxfId="0" stopIfTrue="1">
      <formula>$T55=2018</formula>
    </cfRule>
  </conditionalFormatting>
  <conditionalFormatting sqref="C51">
    <cfRule type="expression" priority="31" dxfId="0" stopIfTrue="1">
      <formula>'Мастер лист'!#REF!=2018</formula>
    </cfRule>
  </conditionalFormatting>
  <conditionalFormatting sqref="C56">
    <cfRule type="expression" priority="30" dxfId="0" stopIfTrue="1">
      <formula>$R56=2018</formula>
    </cfRule>
  </conditionalFormatting>
  <conditionalFormatting sqref="C56">
    <cfRule type="expression" priority="29" dxfId="0" stopIfTrue="1">
      <formula>$R56=2018</formula>
    </cfRule>
  </conditionalFormatting>
  <conditionalFormatting sqref="C56">
    <cfRule type="expression" priority="28" dxfId="0" stopIfTrue="1">
      <formula>$T56=2018</formula>
    </cfRule>
  </conditionalFormatting>
  <conditionalFormatting sqref="C61">
    <cfRule type="expression" priority="27" dxfId="0" stopIfTrue="1">
      <formula>$R61=2018</formula>
    </cfRule>
  </conditionalFormatting>
  <conditionalFormatting sqref="C61">
    <cfRule type="expression" priority="26" dxfId="0" stopIfTrue="1">
      <formula>$T61=2018</formula>
    </cfRule>
  </conditionalFormatting>
  <conditionalFormatting sqref="C61">
    <cfRule type="expression" priority="25" dxfId="0" stopIfTrue="1">
      <formula>$T61=2018</formula>
    </cfRule>
  </conditionalFormatting>
  <conditionalFormatting sqref="C62">
    <cfRule type="expression" priority="24" dxfId="0" stopIfTrue="1">
      <formula>$R62=2018</formula>
    </cfRule>
  </conditionalFormatting>
  <conditionalFormatting sqref="C62">
    <cfRule type="expression" priority="23" dxfId="0" stopIfTrue="1">
      <formula>$T62=2018</formula>
    </cfRule>
  </conditionalFormatting>
  <conditionalFormatting sqref="C62">
    <cfRule type="expression" priority="22" dxfId="0" stopIfTrue="1">
      <formula>$T62=2018</formula>
    </cfRule>
  </conditionalFormatting>
  <conditionalFormatting sqref="C63">
    <cfRule type="expression" priority="21" dxfId="0" stopIfTrue="1">
      <formula>$R63=2018</formula>
    </cfRule>
  </conditionalFormatting>
  <conditionalFormatting sqref="C63">
    <cfRule type="expression" priority="20" dxfId="0" stopIfTrue="1">
      <formula>$T63=2018</formula>
    </cfRule>
  </conditionalFormatting>
  <conditionalFormatting sqref="C63">
    <cfRule type="expression" priority="19" dxfId="0" stopIfTrue="1">
      <formula>$T63=2018</formula>
    </cfRule>
  </conditionalFormatting>
  <conditionalFormatting sqref="C63">
    <cfRule type="expression" priority="18" dxfId="0" stopIfTrue="1">
      <formula>$R63=2018</formula>
    </cfRule>
  </conditionalFormatting>
  <conditionalFormatting sqref="C63">
    <cfRule type="expression" priority="17" dxfId="0" stopIfTrue="1">
      <formula>$R63=2018</formula>
    </cfRule>
  </conditionalFormatting>
  <conditionalFormatting sqref="C63">
    <cfRule type="expression" priority="16" dxfId="0" stopIfTrue="1">
      <formula>$T63=2018</formula>
    </cfRule>
  </conditionalFormatting>
  <conditionalFormatting sqref="C63">
    <cfRule type="expression" priority="15" dxfId="0" stopIfTrue="1">
      <formula>$T63=2018</formula>
    </cfRule>
  </conditionalFormatting>
  <conditionalFormatting sqref="C64">
    <cfRule type="expression" priority="14" dxfId="0" stopIfTrue="1">
      <formula>$R64=2018</formula>
    </cfRule>
  </conditionalFormatting>
  <conditionalFormatting sqref="C64">
    <cfRule type="expression" priority="13" dxfId="0" stopIfTrue="1">
      <formula>$T64=2018</formula>
    </cfRule>
  </conditionalFormatting>
  <conditionalFormatting sqref="C64">
    <cfRule type="expression" priority="12" dxfId="0" stopIfTrue="1">
      <formula>$T64=2018</formula>
    </cfRule>
  </conditionalFormatting>
  <conditionalFormatting sqref="C64">
    <cfRule type="expression" priority="11" dxfId="0" stopIfTrue="1">
      <formula>$R64=2018</formula>
    </cfRule>
  </conditionalFormatting>
  <conditionalFormatting sqref="C64">
    <cfRule type="expression" priority="10" dxfId="0" stopIfTrue="1">
      <formula>$R64=2018</formula>
    </cfRule>
  </conditionalFormatting>
  <conditionalFormatting sqref="C64">
    <cfRule type="expression" priority="9" dxfId="0" stopIfTrue="1">
      <formula>$T64=2018</formula>
    </cfRule>
  </conditionalFormatting>
  <conditionalFormatting sqref="C64">
    <cfRule type="expression" priority="8" dxfId="0" stopIfTrue="1">
      <formula>$T64=2018</formula>
    </cfRule>
  </conditionalFormatting>
  <conditionalFormatting sqref="C45">
    <cfRule type="expression" priority="7" dxfId="0" stopIfTrue="1">
      <formula>'Мастер лист'!#REF!=2018</formula>
    </cfRule>
  </conditionalFormatting>
  <conditionalFormatting sqref="C85">
    <cfRule type="expression" priority="6" dxfId="0" stopIfTrue="1">
      <formula>$T93=2018</formula>
    </cfRule>
  </conditionalFormatting>
  <conditionalFormatting sqref="C86">
    <cfRule type="expression" priority="5" dxfId="0" stopIfTrue="1">
      <formula>$T93=2018</formula>
    </cfRule>
  </conditionalFormatting>
  <conditionalFormatting sqref="C83:C84">
    <cfRule type="expression" priority="4" dxfId="0" stopIfTrue="1">
      <formula>'Мастер лист'!#REF!=2018</formula>
    </cfRule>
  </conditionalFormatting>
  <conditionalFormatting sqref="C93">
    <cfRule type="expression" priority="3" dxfId="0" stopIfTrue="1">
      <formula>$T93=2018</formula>
    </cfRule>
  </conditionalFormatting>
  <conditionalFormatting sqref="C94">
    <cfRule type="expression" priority="2" dxfId="0" stopIfTrue="1">
      <formula>$T94=2018</formula>
    </cfRule>
  </conditionalFormatting>
  <conditionalFormatting sqref="C97">
    <cfRule type="expression" priority="1" dxfId="0" stopIfTrue="1">
      <formula>'Мастер лист'!#REF!=2018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scale="13" r:id="rId2"/>
  <rowBreaks count="1" manualBreakCount="1">
    <brk id="57" max="7" man="1"/>
  </rowBreaks>
  <colBreaks count="1" manualBreakCount="1">
    <brk id="14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96" zoomScaleNormal="96" zoomScalePageLayoutView="0" workbookViewId="0" topLeftCell="A1">
      <selection activeCell="Z17" sqref="Z17"/>
    </sheetView>
  </sheetViews>
  <sheetFormatPr defaultColWidth="9.140625" defaultRowHeight="15"/>
  <cols>
    <col min="1" max="1" width="2.7109375" style="68" customWidth="1"/>
    <col min="2" max="2" width="12.57421875" style="68" customWidth="1"/>
    <col min="3" max="3" width="7.140625" style="68" customWidth="1"/>
    <col min="4" max="4" width="3.140625" style="68" customWidth="1"/>
    <col min="5" max="5" width="13.28125" style="68" customWidth="1"/>
    <col min="6" max="6" width="7.00390625" style="68" customWidth="1"/>
    <col min="7" max="7" width="9.140625" style="68" customWidth="1"/>
    <col min="8" max="8" width="15.28125" style="68" customWidth="1"/>
    <col min="9" max="9" width="4.8515625" style="68" customWidth="1"/>
    <col min="10" max="10" width="5.7109375" style="68" customWidth="1"/>
    <col min="11" max="11" width="3.28125" style="68" customWidth="1"/>
    <col min="12" max="12" width="5.00390625" style="68" customWidth="1"/>
    <col min="13" max="13" width="5.7109375" style="68" customWidth="1"/>
    <col min="14" max="14" width="3.140625" style="68" customWidth="1"/>
    <col min="15" max="15" width="4.8515625" style="68" customWidth="1"/>
    <col min="16" max="16" width="5.7109375" style="68" customWidth="1"/>
    <col min="17" max="17" width="3.140625" style="68" customWidth="1"/>
    <col min="18" max="18" width="2.8515625" style="68" customWidth="1"/>
    <col min="19" max="20" width="5.28125" style="68" customWidth="1"/>
    <col min="21" max="22" width="5.8515625" style="68" customWidth="1"/>
    <col min="23" max="16384" width="9.140625" style="68" customWidth="1"/>
  </cols>
  <sheetData>
    <row r="1" spans="1:22" s="66" customFormat="1" ht="42.75" customHeight="1">
      <c r="A1" s="181" t="s">
        <v>361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2"/>
    </row>
    <row r="2" spans="1:21" ht="15" customHeight="1">
      <c r="A2" s="219" t="s">
        <v>348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1:21" ht="15.75" customHeight="1">
      <c r="A3" s="222" t="s">
        <v>390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1:21" ht="14.25" customHeight="1">
      <c r="A4" s="221" t="s">
        <v>362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</row>
    <row r="5" spans="1:21" ht="9.75" customHeight="1">
      <c r="A5" s="71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2"/>
      <c r="S5" s="72"/>
      <c r="U5" s="73" t="s">
        <v>389</v>
      </c>
    </row>
    <row r="6" spans="1:21" ht="17.25" customHeight="1">
      <c r="A6" s="202" t="s">
        <v>349</v>
      </c>
      <c r="B6" s="198" t="s">
        <v>334</v>
      </c>
      <c r="C6" s="198" t="s">
        <v>3</v>
      </c>
      <c r="D6" s="202" t="s">
        <v>335</v>
      </c>
      <c r="E6" s="198" t="s">
        <v>350</v>
      </c>
      <c r="F6" s="198" t="s">
        <v>6</v>
      </c>
      <c r="G6" s="198" t="s">
        <v>336</v>
      </c>
      <c r="H6" s="198" t="s">
        <v>337</v>
      </c>
      <c r="I6" s="215" t="s">
        <v>381</v>
      </c>
      <c r="J6" s="216"/>
      <c r="K6" s="217"/>
      <c r="L6" s="212" t="s">
        <v>351</v>
      </c>
      <c r="M6" s="213"/>
      <c r="N6" s="214"/>
      <c r="O6" s="215" t="s">
        <v>382</v>
      </c>
      <c r="P6" s="216"/>
      <c r="Q6" s="217"/>
      <c r="R6" s="202" t="s">
        <v>352</v>
      </c>
      <c r="S6" s="198" t="s">
        <v>353</v>
      </c>
      <c r="T6" s="202" t="s">
        <v>354</v>
      </c>
      <c r="U6" s="198" t="s">
        <v>355</v>
      </c>
    </row>
    <row r="7" spans="1:21" ht="27.75" customHeight="1">
      <c r="A7" s="203"/>
      <c r="B7" s="199"/>
      <c r="C7" s="199"/>
      <c r="D7" s="203"/>
      <c r="E7" s="199"/>
      <c r="F7" s="199"/>
      <c r="G7" s="199"/>
      <c r="H7" s="199"/>
      <c r="I7" s="74" t="s">
        <v>357</v>
      </c>
      <c r="J7" s="75" t="s">
        <v>358</v>
      </c>
      <c r="K7" s="74" t="s">
        <v>359</v>
      </c>
      <c r="L7" s="74" t="s">
        <v>360</v>
      </c>
      <c r="M7" s="75" t="s">
        <v>358</v>
      </c>
      <c r="N7" s="74" t="s">
        <v>359</v>
      </c>
      <c r="O7" s="74" t="s">
        <v>360</v>
      </c>
      <c r="P7" s="75" t="s">
        <v>358</v>
      </c>
      <c r="Q7" s="74" t="s">
        <v>359</v>
      </c>
      <c r="R7" s="203"/>
      <c r="S7" s="199"/>
      <c r="T7" s="203"/>
      <c r="U7" s="199"/>
    </row>
    <row r="8" spans="1:21" ht="12.75" customHeight="1">
      <c r="A8" s="226" t="s">
        <v>363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8"/>
    </row>
    <row r="9" spans="1:21" ht="23.25" customHeight="1">
      <c r="A9" s="76">
        <v>1</v>
      </c>
      <c r="B9" s="38" t="s">
        <v>19</v>
      </c>
      <c r="C9" s="52" t="s">
        <v>20</v>
      </c>
      <c r="D9" s="50" t="s">
        <v>21</v>
      </c>
      <c r="E9" s="21" t="s">
        <v>203</v>
      </c>
      <c r="F9" s="22" t="s">
        <v>204</v>
      </c>
      <c r="G9" s="23" t="s">
        <v>24</v>
      </c>
      <c r="H9" s="23" t="s">
        <v>25</v>
      </c>
      <c r="I9" s="77">
        <v>220.5</v>
      </c>
      <c r="J9" s="78">
        <f>I9/3.3</f>
        <v>66.81818181818183</v>
      </c>
      <c r="K9" s="79">
        <v>2</v>
      </c>
      <c r="L9" s="80">
        <v>211</v>
      </c>
      <c r="M9" s="81">
        <f>L9/3.3</f>
        <v>63.939393939393945</v>
      </c>
      <c r="N9" s="82">
        <v>2</v>
      </c>
      <c r="O9" s="80">
        <v>227.5</v>
      </c>
      <c r="P9" s="83">
        <f>O9/3.3</f>
        <v>68.93939393939394</v>
      </c>
      <c r="Q9" s="82">
        <v>1</v>
      </c>
      <c r="R9" s="82" t="s">
        <v>307</v>
      </c>
      <c r="S9" s="84">
        <f>I9+L9+O9</f>
        <v>659</v>
      </c>
      <c r="T9" s="84">
        <f>S9/3</f>
        <v>219.66666666666666</v>
      </c>
      <c r="U9" s="83">
        <f>T9/3.3</f>
        <v>66.56565656565657</v>
      </c>
    </row>
    <row r="10" spans="1:21" ht="23.25" customHeight="1">
      <c r="A10" s="76">
        <v>2</v>
      </c>
      <c r="B10" s="18" t="s">
        <v>19</v>
      </c>
      <c r="C10" s="19" t="s">
        <v>20</v>
      </c>
      <c r="D10" s="20" t="s">
        <v>21</v>
      </c>
      <c r="E10" s="21" t="s">
        <v>22</v>
      </c>
      <c r="F10" s="22" t="s">
        <v>23</v>
      </c>
      <c r="G10" s="23" t="s">
        <v>24</v>
      </c>
      <c r="H10" s="23" t="s">
        <v>25</v>
      </c>
      <c r="I10" s="77">
        <v>224.5</v>
      </c>
      <c r="J10" s="78">
        <f>I10/3.3</f>
        <v>68.03030303030303</v>
      </c>
      <c r="K10" s="79">
        <v>1</v>
      </c>
      <c r="L10" s="80">
        <v>216.5</v>
      </c>
      <c r="M10" s="81">
        <f>L10/3.3</f>
        <v>65.60606060606061</v>
      </c>
      <c r="N10" s="82">
        <v>1</v>
      </c>
      <c r="O10" s="80">
        <v>217.5</v>
      </c>
      <c r="P10" s="83">
        <f>O10/3.3</f>
        <v>65.9090909090909</v>
      </c>
      <c r="Q10" s="82">
        <v>2</v>
      </c>
      <c r="R10" s="82" t="s">
        <v>307</v>
      </c>
      <c r="S10" s="84">
        <f>I10+L10+O10</f>
        <v>658.5</v>
      </c>
      <c r="T10" s="84">
        <f>S10/3</f>
        <v>219.5</v>
      </c>
      <c r="U10" s="83">
        <f>T10/3.3</f>
        <v>66.51515151515152</v>
      </c>
    </row>
    <row r="11" spans="1:21" ht="23.25" customHeight="1">
      <c r="A11" s="76">
        <v>3</v>
      </c>
      <c r="B11" s="18" t="s">
        <v>27</v>
      </c>
      <c r="C11" s="33" t="s">
        <v>28</v>
      </c>
      <c r="D11" s="20" t="s">
        <v>29</v>
      </c>
      <c r="E11" s="27" t="s">
        <v>30</v>
      </c>
      <c r="F11" s="22" t="s">
        <v>31</v>
      </c>
      <c r="G11" s="23" t="s">
        <v>24</v>
      </c>
      <c r="H11" s="23" t="s">
        <v>25</v>
      </c>
      <c r="I11" s="77">
        <v>251.5</v>
      </c>
      <c r="J11" s="78">
        <f>I11/4</f>
        <v>62.875</v>
      </c>
      <c r="K11" s="79">
        <v>3</v>
      </c>
      <c r="L11" s="80">
        <v>249</v>
      </c>
      <c r="M11" s="81">
        <f>L11/4</f>
        <v>62.25</v>
      </c>
      <c r="N11" s="82">
        <v>3</v>
      </c>
      <c r="O11" s="80">
        <v>254.5</v>
      </c>
      <c r="P11" s="83">
        <f>O11/4</f>
        <v>63.625</v>
      </c>
      <c r="Q11" s="82">
        <v>3</v>
      </c>
      <c r="R11" s="82" t="s">
        <v>307</v>
      </c>
      <c r="S11" s="84">
        <f>I11+L11+O11</f>
        <v>755</v>
      </c>
      <c r="T11" s="84">
        <f>S11/3</f>
        <v>251.66666666666666</v>
      </c>
      <c r="U11" s="83">
        <f>T11/4</f>
        <v>62.916666666666664</v>
      </c>
    </row>
    <row r="12" spans="1:21" ht="23.25" customHeight="1">
      <c r="A12" s="76">
        <v>4</v>
      </c>
      <c r="B12" s="18" t="s">
        <v>32</v>
      </c>
      <c r="C12" s="33" t="s">
        <v>33</v>
      </c>
      <c r="D12" s="20" t="s">
        <v>29</v>
      </c>
      <c r="E12" s="27" t="s">
        <v>34</v>
      </c>
      <c r="F12" s="22" t="s">
        <v>35</v>
      </c>
      <c r="G12" s="23" t="s">
        <v>24</v>
      </c>
      <c r="H12" s="23" t="s">
        <v>25</v>
      </c>
      <c r="I12" s="77">
        <v>237</v>
      </c>
      <c r="J12" s="78">
        <f>I12/4</f>
        <v>59.25</v>
      </c>
      <c r="K12" s="79">
        <v>4</v>
      </c>
      <c r="L12" s="80">
        <v>246.5</v>
      </c>
      <c r="M12" s="81">
        <f>L12/4</f>
        <v>61.625</v>
      </c>
      <c r="N12" s="82">
        <v>4</v>
      </c>
      <c r="O12" s="80">
        <v>249.5</v>
      </c>
      <c r="P12" s="83">
        <f>O12/4</f>
        <v>62.375</v>
      </c>
      <c r="Q12" s="82">
        <v>4</v>
      </c>
      <c r="R12" s="82" t="s">
        <v>307</v>
      </c>
      <c r="S12" s="84">
        <f>I12+L12+O12</f>
        <v>733</v>
      </c>
      <c r="T12" s="84">
        <f>S12/3</f>
        <v>244.33333333333334</v>
      </c>
      <c r="U12" s="83">
        <f>T12/4</f>
        <v>61.083333333333336</v>
      </c>
    </row>
    <row r="13" spans="1:21" ht="15.75" customHeight="1">
      <c r="A13" s="226" t="s">
        <v>387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8"/>
    </row>
    <row r="14" spans="1:21" ht="23.25" customHeight="1">
      <c r="A14" s="86"/>
      <c r="B14" s="38" t="s">
        <v>19</v>
      </c>
      <c r="C14" s="52" t="s">
        <v>20</v>
      </c>
      <c r="D14" s="50" t="s">
        <v>21</v>
      </c>
      <c r="E14" s="21" t="s">
        <v>22</v>
      </c>
      <c r="F14" s="22" t="s">
        <v>23</v>
      </c>
      <c r="G14" s="23" t="s">
        <v>24</v>
      </c>
      <c r="H14" s="23" t="s">
        <v>25</v>
      </c>
      <c r="I14" s="77">
        <v>221</v>
      </c>
      <c r="J14" s="78">
        <f>I14/3.4</f>
        <v>65</v>
      </c>
      <c r="K14" s="79"/>
      <c r="L14" s="80">
        <v>221</v>
      </c>
      <c r="M14" s="81">
        <f>L14/3.4</f>
        <v>65</v>
      </c>
      <c r="N14" s="82"/>
      <c r="O14" s="80">
        <v>226</v>
      </c>
      <c r="P14" s="83">
        <f>O14/3.4</f>
        <v>66.47058823529412</v>
      </c>
      <c r="Q14" s="82"/>
      <c r="R14" s="82" t="s">
        <v>307</v>
      </c>
      <c r="S14" s="84">
        <f>I14+L14+O14</f>
        <v>668</v>
      </c>
      <c r="T14" s="84">
        <f>S14/3</f>
        <v>222.66666666666666</v>
      </c>
      <c r="U14" s="83">
        <f>T14/3.4</f>
        <v>65.49019607843137</v>
      </c>
    </row>
    <row r="15" spans="1:21" ht="23.25" customHeight="1">
      <c r="A15" s="86"/>
      <c r="B15" s="18" t="s">
        <v>27</v>
      </c>
      <c r="C15" s="33" t="s">
        <v>28</v>
      </c>
      <c r="D15" s="20" t="s">
        <v>29</v>
      </c>
      <c r="E15" s="27" t="s">
        <v>30</v>
      </c>
      <c r="F15" s="22" t="s">
        <v>31</v>
      </c>
      <c r="G15" s="23" t="s">
        <v>24</v>
      </c>
      <c r="H15" s="23" t="s">
        <v>25</v>
      </c>
      <c r="I15" s="77">
        <v>255.5</v>
      </c>
      <c r="J15" s="78">
        <f>I15/4.1</f>
        <v>62.31707317073171</v>
      </c>
      <c r="K15" s="79"/>
      <c r="L15" s="80">
        <v>273</v>
      </c>
      <c r="M15" s="81">
        <f>L15/4.1</f>
        <v>66.58536585365854</v>
      </c>
      <c r="N15" s="82"/>
      <c r="O15" s="80">
        <v>264.5</v>
      </c>
      <c r="P15" s="83">
        <f>O15/4.1</f>
        <v>64.51219512195122</v>
      </c>
      <c r="Q15" s="82"/>
      <c r="R15" s="82" t="s">
        <v>307</v>
      </c>
      <c r="S15" s="84">
        <f>I15+L15+O15</f>
        <v>793</v>
      </c>
      <c r="T15" s="84">
        <f>S15/3</f>
        <v>264.3333333333333</v>
      </c>
      <c r="U15" s="83">
        <f>T15/4.1</f>
        <v>64.47154471544715</v>
      </c>
    </row>
    <row r="16" spans="1:21" ht="23.25" customHeight="1">
      <c r="A16" s="86"/>
      <c r="B16" s="18" t="s">
        <v>32</v>
      </c>
      <c r="C16" s="33" t="s">
        <v>33</v>
      </c>
      <c r="D16" s="20" t="s">
        <v>29</v>
      </c>
      <c r="E16" s="27" t="s">
        <v>34</v>
      </c>
      <c r="F16" s="22" t="s">
        <v>35</v>
      </c>
      <c r="G16" s="23" t="s">
        <v>24</v>
      </c>
      <c r="H16" s="23" t="s">
        <v>25</v>
      </c>
      <c r="I16" s="77">
        <v>235.5</v>
      </c>
      <c r="J16" s="78">
        <f>I16/4.1</f>
        <v>57.43902439024391</v>
      </c>
      <c r="K16" s="79"/>
      <c r="L16" s="80">
        <v>254.5</v>
      </c>
      <c r="M16" s="81">
        <f>L16/4.1</f>
        <v>62.07317073170732</v>
      </c>
      <c r="N16" s="82"/>
      <c r="O16" s="80">
        <v>264.5</v>
      </c>
      <c r="P16" s="83">
        <f>O16/4.1</f>
        <v>64.51219512195122</v>
      </c>
      <c r="Q16" s="82"/>
      <c r="R16" s="82" t="s">
        <v>307</v>
      </c>
      <c r="S16" s="84">
        <f>I16+L16+O16</f>
        <v>754.5</v>
      </c>
      <c r="T16" s="84">
        <f>S16/3</f>
        <v>251.5</v>
      </c>
      <c r="U16" s="83">
        <f>T16/4.1</f>
        <v>61.34146341463415</v>
      </c>
    </row>
    <row r="17" spans="1:21" ht="23.25" customHeight="1">
      <c r="A17" s="86"/>
      <c r="B17" s="18" t="s">
        <v>19</v>
      </c>
      <c r="C17" s="19" t="s">
        <v>20</v>
      </c>
      <c r="D17" s="20" t="s">
        <v>21</v>
      </c>
      <c r="E17" s="21" t="s">
        <v>203</v>
      </c>
      <c r="F17" s="22" t="s">
        <v>204</v>
      </c>
      <c r="G17" s="23" t="s">
        <v>24</v>
      </c>
      <c r="H17" s="23" t="s">
        <v>25</v>
      </c>
      <c r="I17" s="77"/>
      <c r="J17" s="78">
        <f>I17/3.3</f>
        <v>0</v>
      </c>
      <c r="K17" s="79"/>
      <c r="L17" s="80"/>
      <c r="M17" s="81">
        <f>L17/3.3</f>
        <v>0</v>
      </c>
      <c r="N17" s="82"/>
      <c r="O17" s="80"/>
      <c r="P17" s="83">
        <f>O17/3.3</f>
        <v>0</v>
      </c>
      <c r="Q17" s="82"/>
      <c r="R17" s="82" t="s">
        <v>307</v>
      </c>
      <c r="S17" s="84">
        <f>I17+L17+O17</f>
        <v>0</v>
      </c>
      <c r="T17" s="84">
        <f>S17/3</f>
        <v>0</v>
      </c>
      <c r="U17" s="83">
        <f>T17/3.3</f>
        <v>0</v>
      </c>
    </row>
    <row r="18" spans="1:21" ht="15" customHeight="1">
      <c r="A18" s="226" t="s">
        <v>388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8"/>
    </row>
    <row r="19" spans="1:21" ht="23.25" customHeight="1">
      <c r="A19" s="86"/>
      <c r="B19" s="18" t="s">
        <v>19</v>
      </c>
      <c r="C19" s="19" t="s">
        <v>20</v>
      </c>
      <c r="D19" s="20" t="s">
        <v>21</v>
      </c>
      <c r="E19" s="21" t="s">
        <v>22</v>
      </c>
      <c r="F19" s="22" t="s">
        <v>23</v>
      </c>
      <c r="G19" s="23" t="s">
        <v>24</v>
      </c>
      <c r="H19" s="23" t="s">
        <v>25</v>
      </c>
      <c r="I19" s="77"/>
      <c r="J19" s="78">
        <f>I19/3.3</f>
        <v>0</v>
      </c>
      <c r="K19" s="79"/>
      <c r="L19" s="80"/>
      <c r="M19" s="81">
        <f>L19/3.3</f>
        <v>0</v>
      </c>
      <c r="N19" s="82"/>
      <c r="O19" s="80"/>
      <c r="P19" s="83">
        <f>O19/3.3</f>
        <v>0</v>
      </c>
      <c r="Q19" s="82"/>
      <c r="R19" s="82" t="s">
        <v>307</v>
      </c>
      <c r="S19" s="84">
        <f>I19+L19+O19</f>
        <v>0</v>
      </c>
      <c r="T19" s="84">
        <f>S19/3</f>
        <v>0</v>
      </c>
      <c r="U19" s="83">
        <f>T19/3.3</f>
        <v>0</v>
      </c>
    </row>
    <row r="20" spans="1:21" ht="23.25" customHeight="1">
      <c r="A20" s="86"/>
      <c r="B20" s="18" t="s">
        <v>27</v>
      </c>
      <c r="C20" s="33" t="s">
        <v>28</v>
      </c>
      <c r="D20" s="20" t="s">
        <v>29</v>
      </c>
      <c r="E20" s="27" t="s">
        <v>30</v>
      </c>
      <c r="F20" s="22" t="s">
        <v>31</v>
      </c>
      <c r="G20" s="23" t="s">
        <v>24</v>
      </c>
      <c r="H20" s="23" t="s">
        <v>25</v>
      </c>
      <c r="I20" s="77"/>
      <c r="J20" s="78">
        <f>I20/4</f>
        <v>0</v>
      </c>
      <c r="K20" s="79"/>
      <c r="L20" s="80"/>
      <c r="M20" s="81">
        <f>L20/4</f>
        <v>0</v>
      </c>
      <c r="N20" s="82"/>
      <c r="O20" s="80"/>
      <c r="P20" s="83">
        <f>O20/4</f>
        <v>0</v>
      </c>
      <c r="Q20" s="82"/>
      <c r="R20" s="82" t="s">
        <v>307</v>
      </c>
      <c r="S20" s="84">
        <f>I20+L20+O20</f>
        <v>0</v>
      </c>
      <c r="T20" s="84">
        <f>S20/3</f>
        <v>0</v>
      </c>
      <c r="U20" s="83">
        <f>T20/4</f>
        <v>0</v>
      </c>
    </row>
    <row r="21" spans="1:21" ht="23.25" customHeight="1">
      <c r="A21" s="86"/>
      <c r="B21" s="18" t="s">
        <v>32</v>
      </c>
      <c r="C21" s="33" t="s">
        <v>33</v>
      </c>
      <c r="D21" s="20" t="s">
        <v>29</v>
      </c>
      <c r="E21" s="27" t="s">
        <v>34</v>
      </c>
      <c r="F21" s="22" t="s">
        <v>35</v>
      </c>
      <c r="G21" s="23" t="s">
        <v>24</v>
      </c>
      <c r="H21" s="23" t="s">
        <v>25</v>
      </c>
      <c r="I21" s="77"/>
      <c r="J21" s="78">
        <f>I21/4</f>
        <v>0</v>
      </c>
      <c r="K21" s="79"/>
      <c r="L21" s="80"/>
      <c r="M21" s="81">
        <f>L21/4</f>
        <v>0</v>
      </c>
      <c r="N21" s="82"/>
      <c r="O21" s="80"/>
      <c r="P21" s="83">
        <f>O21/4</f>
        <v>0</v>
      </c>
      <c r="Q21" s="82"/>
      <c r="R21" s="82" t="s">
        <v>307</v>
      </c>
      <c r="S21" s="84">
        <f>I21+L21+O21</f>
        <v>0</v>
      </c>
      <c r="T21" s="84">
        <f>S21/3</f>
        <v>0</v>
      </c>
      <c r="U21" s="83">
        <f>T21/4</f>
        <v>0</v>
      </c>
    </row>
    <row r="22" spans="1:21" ht="23.25" customHeight="1">
      <c r="A22" s="86"/>
      <c r="B22" s="18"/>
      <c r="C22" s="33"/>
      <c r="D22" s="20"/>
      <c r="E22" s="28"/>
      <c r="F22" s="33"/>
      <c r="G22" s="40"/>
      <c r="H22" s="40"/>
      <c r="I22" s="147"/>
      <c r="J22" s="148"/>
      <c r="K22" s="149"/>
      <c r="L22" s="150"/>
      <c r="M22" s="151"/>
      <c r="N22" s="152"/>
      <c r="O22" s="150"/>
      <c r="P22" s="153"/>
      <c r="Q22" s="152"/>
      <c r="R22" s="152"/>
      <c r="S22" s="154"/>
      <c r="T22" s="154"/>
      <c r="U22" s="153"/>
    </row>
    <row r="23" spans="1:21" ht="20.25" customHeight="1">
      <c r="A23" s="87"/>
      <c r="B23" s="88"/>
      <c r="C23" s="89"/>
      <c r="D23" s="89"/>
      <c r="E23" s="64"/>
      <c r="F23" s="64"/>
      <c r="G23" s="24"/>
      <c r="H23" s="24"/>
      <c r="I23" s="90"/>
      <c r="J23" s="91"/>
      <c r="K23" s="44"/>
      <c r="L23" s="92"/>
      <c r="M23" s="93"/>
      <c r="N23" s="43"/>
      <c r="O23" s="92"/>
      <c r="P23" s="94"/>
      <c r="Q23" s="43"/>
      <c r="R23" s="43"/>
      <c r="S23" s="95"/>
      <c r="T23" s="95"/>
      <c r="U23" s="94"/>
    </row>
    <row r="24" spans="1:21" ht="12" customHeight="1">
      <c r="A24" s="96" t="s">
        <v>338</v>
      </c>
      <c r="C24" s="96"/>
      <c r="D24" s="96"/>
      <c r="E24" s="96"/>
      <c r="F24" s="96"/>
      <c r="G24" s="96"/>
      <c r="H24" s="96"/>
      <c r="J24" s="97"/>
      <c r="K24" s="97"/>
      <c r="L24" s="97"/>
      <c r="M24" s="97"/>
      <c r="N24" s="97"/>
      <c r="U24" s="98" t="s">
        <v>343</v>
      </c>
    </row>
    <row r="26" spans="1:21" ht="12" customHeight="1">
      <c r="A26" s="99" t="s">
        <v>339</v>
      </c>
      <c r="B26" s="100"/>
      <c r="C26" s="100"/>
      <c r="D26" s="100"/>
      <c r="E26" s="101"/>
      <c r="F26" s="101"/>
      <c r="G26" s="101"/>
      <c r="H26" s="101"/>
      <c r="J26" s="96"/>
      <c r="K26" s="96"/>
      <c r="L26" s="96"/>
      <c r="M26" s="96"/>
      <c r="N26" s="96"/>
      <c r="P26" s="102"/>
      <c r="Q26" s="102"/>
      <c r="R26" s="102"/>
      <c r="S26" s="102"/>
      <c r="T26" s="102"/>
      <c r="U26" s="98" t="s">
        <v>331</v>
      </c>
    </row>
    <row r="27" spans="1:14" ht="1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</row>
  </sheetData>
  <sheetProtection/>
  <mergeCells count="22">
    <mergeCell ref="A1:U1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A18:U18"/>
    <mergeCell ref="S6:S7"/>
    <mergeCell ref="T6:T7"/>
    <mergeCell ref="U6:U7"/>
    <mergeCell ref="A8:U8"/>
    <mergeCell ref="A13:U13"/>
    <mergeCell ref="G6:G7"/>
    <mergeCell ref="H6:H7"/>
    <mergeCell ref="I6:K6"/>
    <mergeCell ref="L6:N6"/>
    <mergeCell ref="O6:Q6"/>
    <mergeCell ref="R6:R7"/>
  </mergeCells>
  <conditionalFormatting sqref="C12 C14:C17 C19:C22">
    <cfRule type="expression" priority="16" dxfId="0" stopIfTrue="1">
      <formula>'техПВ)'!#REF!=2018</formula>
    </cfRule>
  </conditionalFormatting>
  <conditionalFormatting sqref="C12 C17 C20:C22">
    <cfRule type="expression" priority="30" dxfId="0" stopIfTrue="1">
      <formula>'техПВ)'!#REF!=2018</formula>
    </cfRule>
  </conditionalFormatting>
  <conditionalFormatting sqref="C14:C17 C19:C21">
    <cfRule type="expression" priority="33" dxfId="0" stopIfTrue="1">
      <formula>'техПВ)'!#REF!=2018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tabSelected="1" zoomScale="96" zoomScaleNormal="96" zoomScalePageLayoutView="0" workbookViewId="0" topLeftCell="A1">
      <selection activeCell="Z17" sqref="Z17"/>
    </sheetView>
  </sheetViews>
  <sheetFormatPr defaultColWidth="9.140625" defaultRowHeight="15"/>
  <cols>
    <col min="1" max="1" width="2.7109375" style="68" customWidth="1"/>
    <col min="2" max="2" width="12.28125" style="68" customWidth="1"/>
    <col min="3" max="3" width="0.2890625" style="68" hidden="1" customWidth="1"/>
    <col min="4" max="4" width="3.140625" style="68" customWidth="1"/>
    <col min="5" max="5" width="14.8515625" style="68" customWidth="1"/>
    <col min="6" max="6" width="7.00390625" style="68" customWidth="1"/>
    <col min="7" max="7" width="9.140625" style="68" customWidth="1"/>
    <col min="8" max="8" width="15.28125" style="68" customWidth="1"/>
    <col min="9" max="9" width="4.8515625" style="68" customWidth="1"/>
    <col min="10" max="10" width="5.7109375" style="68" customWidth="1"/>
    <col min="11" max="11" width="3.28125" style="68" customWidth="1"/>
    <col min="12" max="12" width="5.00390625" style="68" customWidth="1"/>
    <col min="13" max="13" width="5.7109375" style="68" customWidth="1"/>
    <col min="14" max="14" width="3.140625" style="68" customWidth="1"/>
    <col min="15" max="15" width="4.8515625" style="68" customWidth="1"/>
    <col min="16" max="16" width="5.7109375" style="68" customWidth="1"/>
    <col min="17" max="17" width="3.57421875" style="68" customWidth="1"/>
    <col min="18" max="18" width="3.28125" style="68" customWidth="1"/>
    <col min="19" max="21" width="6.421875" style="68" customWidth="1"/>
    <col min="22" max="22" width="2.57421875" style="68" customWidth="1"/>
    <col min="23" max="23" width="5.8515625" style="68" customWidth="1"/>
    <col min="24" max="16384" width="9.140625" style="68" customWidth="1"/>
  </cols>
  <sheetData>
    <row r="1" spans="1:23" s="66" customFormat="1" ht="42.75" customHeight="1">
      <c r="A1" s="181" t="s">
        <v>361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2"/>
      <c r="W1" s="2"/>
    </row>
    <row r="2" spans="1:22" ht="19.5" customHeight="1">
      <c r="A2" s="219" t="s">
        <v>348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67"/>
    </row>
    <row r="3" spans="1:22" ht="19.5" customHeight="1">
      <c r="A3" s="222" t="s">
        <v>345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69"/>
    </row>
    <row r="4" spans="1:22" ht="18" customHeight="1">
      <c r="A4" s="229" t="s">
        <v>423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70"/>
    </row>
    <row r="5" spans="1:21" ht="15.75" customHeight="1">
      <c r="A5" s="173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2"/>
      <c r="S5" s="72"/>
      <c r="U5" s="172" t="s">
        <v>341</v>
      </c>
    </row>
    <row r="6" spans="1:22" ht="17.25" customHeight="1">
      <c r="A6" s="202" t="s">
        <v>349</v>
      </c>
      <c r="B6" s="198" t="s">
        <v>334</v>
      </c>
      <c r="C6" s="198" t="s">
        <v>3</v>
      </c>
      <c r="D6" s="202" t="s">
        <v>335</v>
      </c>
      <c r="E6" s="198" t="s">
        <v>350</v>
      </c>
      <c r="F6" s="198" t="s">
        <v>6</v>
      </c>
      <c r="G6" s="198" t="s">
        <v>336</v>
      </c>
      <c r="H6" s="198" t="s">
        <v>337</v>
      </c>
      <c r="I6" s="215" t="s">
        <v>381</v>
      </c>
      <c r="J6" s="216"/>
      <c r="K6" s="217"/>
      <c r="L6" s="212" t="s">
        <v>351</v>
      </c>
      <c r="M6" s="213"/>
      <c r="N6" s="214"/>
      <c r="O6" s="215" t="s">
        <v>382</v>
      </c>
      <c r="P6" s="216"/>
      <c r="Q6" s="217"/>
      <c r="R6" s="202" t="s">
        <v>352</v>
      </c>
      <c r="S6" s="198" t="s">
        <v>353</v>
      </c>
      <c r="T6" s="202" t="s">
        <v>354</v>
      </c>
      <c r="U6" s="198" t="s">
        <v>355</v>
      </c>
      <c r="V6" s="204" t="s">
        <v>356</v>
      </c>
    </row>
    <row r="7" spans="1:22" ht="27.75" customHeight="1">
      <c r="A7" s="203"/>
      <c r="B7" s="199"/>
      <c r="C7" s="199"/>
      <c r="D7" s="203"/>
      <c r="E7" s="199"/>
      <c r="F7" s="199"/>
      <c r="G7" s="199"/>
      <c r="H7" s="199"/>
      <c r="I7" s="74" t="s">
        <v>357</v>
      </c>
      <c r="J7" s="75" t="s">
        <v>358</v>
      </c>
      <c r="K7" s="74" t="s">
        <v>359</v>
      </c>
      <c r="L7" s="74" t="s">
        <v>360</v>
      </c>
      <c r="M7" s="75" t="s">
        <v>358</v>
      </c>
      <c r="N7" s="74" t="s">
        <v>359</v>
      </c>
      <c r="O7" s="74" t="s">
        <v>360</v>
      </c>
      <c r="P7" s="75" t="s">
        <v>358</v>
      </c>
      <c r="Q7" s="74" t="s">
        <v>359</v>
      </c>
      <c r="R7" s="203"/>
      <c r="S7" s="199"/>
      <c r="T7" s="203"/>
      <c r="U7" s="199"/>
      <c r="V7" s="205"/>
    </row>
    <row r="8" spans="1:22" ht="23.25" customHeight="1">
      <c r="A8" s="76">
        <v>1</v>
      </c>
      <c r="B8" s="29" t="s">
        <v>38</v>
      </c>
      <c r="C8" s="22"/>
      <c r="D8" s="30" t="s">
        <v>37</v>
      </c>
      <c r="E8" s="58" t="s">
        <v>202</v>
      </c>
      <c r="F8" s="22" t="s">
        <v>201</v>
      </c>
      <c r="G8" s="23" t="s">
        <v>24</v>
      </c>
      <c r="H8" s="23" t="s">
        <v>25</v>
      </c>
      <c r="I8" s="77">
        <v>100</v>
      </c>
      <c r="J8" s="78">
        <f>I8/1.6</f>
        <v>62.5</v>
      </c>
      <c r="K8" s="79">
        <v>1</v>
      </c>
      <c r="L8" s="80">
        <v>109</v>
      </c>
      <c r="M8" s="81">
        <f>L8/1.6</f>
        <v>68.125</v>
      </c>
      <c r="N8" s="82">
        <v>1</v>
      </c>
      <c r="O8" s="80">
        <v>98.5</v>
      </c>
      <c r="P8" s="83">
        <f>O8/1.6</f>
        <v>61.5625</v>
      </c>
      <c r="Q8" s="82">
        <v>2</v>
      </c>
      <c r="R8" s="82" t="s">
        <v>307</v>
      </c>
      <c r="S8" s="84">
        <f>I8+L8+O8</f>
        <v>307.5</v>
      </c>
      <c r="T8" s="84">
        <f>S8/3</f>
        <v>102.5</v>
      </c>
      <c r="U8" s="83">
        <f>T8/1.6</f>
        <v>64.0625</v>
      </c>
      <c r="V8" s="85"/>
    </row>
    <row r="9" spans="1:22" ht="29.25" customHeight="1">
      <c r="A9" s="76">
        <v>2</v>
      </c>
      <c r="B9" s="29" t="s">
        <v>340</v>
      </c>
      <c r="C9" s="22"/>
      <c r="D9" s="30" t="s">
        <v>37</v>
      </c>
      <c r="E9" s="28" t="s">
        <v>212</v>
      </c>
      <c r="F9" s="22" t="s">
        <v>211</v>
      </c>
      <c r="G9" s="23" t="s">
        <v>24</v>
      </c>
      <c r="H9" s="23" t="s">
        <v>25</v>
      </c>
      <c r="I9" s="77">
        <v>81.5</v>
      </c>
      <c r="J9" s="78">
        <f>I9/1.4</f>
        <v>58.214285714285715</v>
      </c>
      <c r="K9" s="79">
        <v>3</v>
      </c>
      <c r="L9" s="80">
        <v>90.5</v>
      </c>
      <c r="M9" s="81">
        <f>L9/1.4</f>
        <v>64.64285714285715</v>
      </c>
      <c r="N9" s="82">
        <v>2</v>
      </c>
      <c r="O9" s="80">
        <v>92</v>
      </c>
      <c r="P9" s="83">
        <f>O9/1.49</f>
        <v>61.74496644295302</v>
      </c>
      <c r="Q9" s="82">
        <v>1</v>
      </c>
      <c r="R9" s="82">
        <v>1</v>
      </c>
      <c r="S9" s="84">
        <f>I9+L9+O9</f>
        <v>264</v>
      </c>
      <c r="T9" s="84">
        <f>S9/3</f>
        <v>88</v>
      </c>
      <c r="U9" s="83">
        <f>T9/1.4</f>
        <v>62.85714285714286</v>
      </c>
      <c r="V9" s="85"/>
    </row>
    <row r="10" spans="1:22" ht="23.25" customHeight="1">
      <c r="A10" s="76">
        <v>3</v>
      </c>
      <c r="B10" s="29" t="s">
        <v>39</v>
      </c>
      <c r="C10" s="22"/>
      <c r="D10" s="30" t="s">
        <v>37</v>
      </c>
      <c r="E10" s="58" t="s">
        <v>202</v>
      </c>
      <c r="F10" s="22" t="s">
        <v>201</v>
      </c>
      <c r="G10" s="23" t="s">
        <v>24</v>
      </c>
      <c r="H10" s="23" t="s">
        <v>25</v>
      </c>
      <c r="I10" s="77">
        <v>82</v>
      </c>
      <c r="J10" s="78">
        <f>I10/1.4</f>
        <v>58.57142857142858</v>
      </c>
      <c r="K10" s="79">
        <v>2</v>
      </c>
      <c r="L10" s="80">
        <v>85</v>
      </c>
      <c r="M10" s="81">
        <f>L10/1.4</f>
        <v>60.714285714285715</v>
      </c>
      <c r="N10" s="82">
        <v>3</v>
      </c>
      <c r="O10" s="80">
        <v>84.5</v>
      </c>
      <c r="P10" s="83">
        <f>O10/1.49</f>
        <v>56.711409395973156</v>
      </c>
      <c r="Q10" s="82">
        <v>4</v>
      </c>
      <c r="R10" s="82" t="s">
        <v>307</v>
      </c>
      <c r="S10" s="84">
        <f>I10+L10+O10</f>
        <v>251.5</v>
      </c>
      <c r="T10" s="84">
        <f>S10/3</f>
        <v>83.83333333333333</v>
      </c>
      <c r="U10" s="83">
        <f>T10/1.4</f>
        <v>59.88095238095238</v>
      </c>
      <c r="V10" s="85"/>
    </row>
    <row r="11" spans="1:22" ht="23.25" customHeight="1">
      <c r="A11" s="76">
        <v>4</v>
      </c>
      <c r="B11" s="29" t="s">
        <v>36</v>
      </c>
      <c r="C11" s="22"/>
      <c r="D11" s="30" t="s">
        <v>37</v>
      </c>
      <c r="E11" s="31" t="s">
        <v>202</v>
      </c>
      <c r="F11" s="22" t="s">
        <v>201</v>
      </c>
      <c r="G11" s="23" t="s">
        <v>24</v>
      </c>
      <c r="H11" s="23" t="s">
        <v>25</v>
      </c>
      <c r="I11" s="77">
        <v>88</v>
      </c>
      <c r="J11" s="78">
        <f>I11/1.6</f>
        <v>55</v>
      </c>
      <c r="K11" s="79">
        <v>4</v>
      </c>
      <c r="L11" s="80">
        <v>96.5</v>
      </c>
      <c r="M11" s="81">
        <f>L11/1.6</f>
        <v>60.3125</v>
      </c>
      <c r="N11" s="82">
        <v>4</v>
      </c>
      <c r="O11" s="80">
        <v>91.5</v>
      </c>
      <c r="P11" s="83">
        <f>O11/1.6</f>
        <v>57.1875</v>
      </c>
      <c r="Q11" s="82">
        <v>3</v>
      </c>
      <c r="R11" s="82" t="s">
        <v>307</v>
      </c>
      <c r="S11" s="84">
        <f>I11+L11+O11</f>
        <v>276</v>
      </c>
      <c r="T11" s="84">
        <f>S11/3</f>
        <v>92</v>
      </c>
      <c r="U11" s="83">
        <f>T11/1.6</f>
        <v>57.5</v>
      </c>
      <c r="V11" s="85"/>
    </row>
    <row r="12" spans="1:22" ht="20.25" customHeight="1">
      <c r="A12" s="87"/>
      <c r="B12" s="88"/>
      <c r="C12" s="89"/>
      <c r="D12" s="89"/>
      <c r="E12" s="64"/>
      <c r="F12" s="64"/>
      <c r="G12" s="24"/>
      <c r="H12" s="24"/>
      <c r="I12" s="90"/>
      <c r="J12" s="91"/>
      <c r="K12" s="44"/>
      <c r="L12" s="92"/>
      <c r="M12" s="93"/>
      <c r="N12" s="43"/>
      <c r="O12" s="92"/>
      <c r="P12" s="94"/>
      <c r="Q12" s="43"/>
      <c r="R12" s="43"/>
      <c r="S12" s="95"/>
      <c r="T12" s="95"/>
      <c r="U12" s="94"/>
      <c r="V12" s="94"/>
    </row>
    <row r="13" spans="1:21" ht="12" customHeight="1">
      <c r="A13" s="96" t="s">
        <v>338</v>
      </c>
      <c r="C13" s="96"/>
      <c r="D13" s="96"/>
      <c r="E13" s="96"/>
      <c r="F13" s="96"/>
      <c r="G13" s="96"/>
      <c r="H13" s="96"/>
      <c r="J13" s="97"/>
      <c r="K13" s="97"/>
      <c r="L13" s="97"/>
      <c r="M13" s="97"/>
      <c r="N13" s="97"/>
      <c r="U13" s="98" t="s">
        <v>343</v>
      </c>
    </row>
    <row r="15" spans="1:21" ht="12" customHeight="1">
      <c r="A15" s="99" t="s">
        <v>339</v>
      </c>
      <c r="B15" s="100"/>
      <c r="C15" s="100"/>
      <c r="D15" s="100"/>
      <c r="E15" s="101"/>
      <c r="F15" s="101"/>
      <c r="G15" s="101"/>
      <c r="H15" s="101"/>
      <c r="J15" s="96"/>
      <c r="K15" s="96"/>
      <c r="L15" s="96"/>
      <c r="M15" s="96"/>
      <c r="N15" s="96"/>
      <c r="P15" s="102"/>
      <c r="Q15" s="102"/>
      <c r="R15" s="102"/>
      <c r="S15" s="102"/>
      <c r="T15" s="102"/>
      <c r="U15" s="98" t="s">
        <v>331</v>
      </c>
    </row>
    <row r="16" spans="1:14" ht="1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</row>
  </sheetData>
  <sheetProtection/>
  <mergeCells count="20">
    <mergeCell ref="A1:U1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S6:S7"/>
    <mergeCell ref="T6:T7"/>
    <mergeCell ref="U6:U7"/>
    <mergeCell ref="V6:V7"/>
    <mergeCell ref="G6:G7"/>
    <mergeCell ref="H6:H7"/>
    <mergeCell ref="I6:K6"/>
    <mergeCell ref="L6:N6"/>
    <mergeCell ref="O6:Q6"/>
    <mergeCell ref="R6:R7"/>
  </mergeCells>
  <conditionalFormatting sqref="C9:C11">
    <cfRule type="expression" priority="16" dxfId="0" stopIfTrue="1">
      <formula>'техПВ) (2)'!#REF!=2018</formula>
    </cfRule>
  </conditionalFormatting>
  <conditionalFormatting sqref="C9">
    <cfRule type="expression" priority="15" dxfId="0" stopIfTrue="1">
      <formula>$V12=2018</formula>
    </cfRule>
  </conditionalFormatting>
  <conditionalFormatting sqref="C11">
    <cfRule type="expression" priority="14" dxfId="0" stopIfTrue="1">
      <formula>$V12=2018</formula>
    </cfRule>
  </conditionalFormatting>
  <conditionalFormatting sqref="C8">
    <cfRule type="expression" priority="11" dxfId="0" stopIfTrue="1">
      <formula>$V17=2018</formula>
    </cfRule>
  </conditionalFormatting>
  <conditionalFormatting sqref="C10">
    <cfRule type="expression" priority="10" dxfId="0" stopIfTrue="1">
      <formula>$V15=2018</formula>
    </cfRule>
  </conditionalFormatting>
  <conditionalFormatting sqref="C11">
    <cfRule type="expression" priority="5" dxfId="0" stopIfTrue="1">
      <formula>$V17=2018</formula>
    </cfRule>
  </conditionalFormatting>
  <conditionalFormatting sqref="C8">
    <cfRule type="expression" priority="1" dxfId="0" stopIfTrue="1">
      <formula>'техПВ) (2)'!#REF!=2018</formula>
    </cfRule>
  </conditionalFormatting>
  <conditionalFormatting sqref="C8:C9">
    <cfRule type="expression" priority="18" dxfId="0" stopIfTrue="1">
      <formula>'техПВ) (2)'!#REF!=2018</formula>
    </cfRule>
  </conditionalFormatting>
  <conditionalFormatting sqref="C10">
    <cfRule type="expression" priority="20" dxfId="0" stopIfTrue="1">
      <formula>'техПВ) (2)'!#REF!=2018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="96" zoomScaleNormal="96" zoomScalePageLayoutView="0" workbookViewId="0" topLeftCell="A15">
      <selection activeCell="Z17" sqref="Z17"/>
    </sheetView>
  </sheetViews>
  <sheetFormatPr defaultColWidth="9.140625" defaultRowHeight="15"/>
  <cols>
    <col min="1" max="1" width="2.7109375" style="68" customWidth="1"/>
    <col min="2" max="2" width="16.00390625" style="68" customWidth="1"/>
    <col min="3" max="3" width="2.7109375" style="68" hidden="1" customWidth="1"/>
    <col min="4" max="4" width="3.140625" style="68" customWidth="1"/>
    <col min="5" max="5" width="13.28125" style="68" customWidth="1"/>
    <col min="6" max="6" width="7.00390625" style="68" customWidth="1"/>
    <col min="7" max="7" width="12.28125" style="68" customWidth="1"/>
    <col min="8" max="8" width="15.28125" style="68" customWidth="1"/>
    <col min="9" max="9" width="4.8515625" style="68" customWidth="1"/>
    <col min="10" max="10" width="5.7109375" style="68" customWidth="1"/>
    <col min="11" max="11" width="3.28125" style="68" customWidth="1"/>
    <col min="12" max="12" width="5.00390625" style="68" customWidth="1"/>
    <col min="13" max="13" width="5.7109375" style="68" customWidth="1"/>
    <col min="14" max="14" width="3.140625" style="68" customWidth="1"/>
    <col min="15" max="15" width="4.8515625" style="68" customWidth="1"/>
    <col min="16" max="16" width="5.7109375" style="68" customWidth="1"/>
    <col min="17" max="17" width="3.421875" style="68" customWidth="1"/>
    <col min="18" max="18" width="3.28125" style="68" customWidth="1"/>
    <col min="19" max="20" width="5.28125" style="68" customWidth="1"/>
    <col min="21" max="21" width="5.8515625" style="68" customWidth="1"/>
    <col min="22" max="22" width="2.57421875" style="68" customWidth="1"/>
    <col min="23" max="23" width="5.8515625" style="68" customWidth="1"/>
    <col min="24" max="16384" width="9.140625" style="68" customWidth="1"/>
  </cols>
  <sheetData>
    <row r="1" spans="1:23" s="66" customFormat="1" ht="42.75" customHeight="1">
      <c r="A1" s="181" t="s">
        <v>361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2"/>
      <c r="W1" s="2"/>
    </row>
    <row r="2" spans="1:22" ht="15" customHeight="1">
      <c r="A2" s="219" t="s">
        <v>348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67"/>
    </row>
    <row r="3" spans="1:22" ht="15.75" customHeight="1">
      <c r="A3" s="222" t="s">
        <v>428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69"/>
    </row>
    <row r="4" spans="1:22" ht="14.25" customHeight="1">
      <c r="A4" s="221" t="s">
        <v>362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70"/>
    </row>
    <row r="5" spans="1:21" ht="9.75" customHeight="1">
      <c r="A5" s="71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2"/>
      <c r="S5" s="72"/>
      <c r="U5" s="73" t="s">
        <v>341</v>
      </c>
    </row>
    <row r="6" spans="1:22" ht="17.25" customHeight="1">
      <c r="A6" s="202" t="s">
        <v>349</v>
      </c>
      <c r="B6" s="198" t="s">
        <v>334</v>
      </c>
      <c r="C6" s="198" t="s">
        <v>3</v>
      </c>
      <c r="D6" s="202" t="s">
        <v>335</v>
      </c>
      <c r="E6" s="198" t="s">
        <v>350</v>
      </c>
      <c r="F6" s="198" t="s">
        <v>6</v>
      </c>
      <c r="G6" s="198" t="s">
        <v>336</v>
      </c>
      <c r="H6" s="198" t="s">
        <v>337</v>
      </c>
      <c r="I6" s="215" t="s">
        <v>381</v>
      </c>
      <c r="J6" s="216"/>
      <c r="K6" s="217"/>
      <c r="L6" s="212" t="s">
        <v>351</v>
      </c>
      <c r="M6" s="213"/>
      <c r="N6" s="214"/>
      <c r="O6" s="215" t="s">
        <v>382</v>
      </c>
      <c r="P6" s="216"/>
      <c r="Q6" s="217"/>
      <c r="R6" s="202" t="s">
        <v>352</v>
      </c>
      <c r="S6" s="198" t="s">
        <v>353</v>
      </c>
      <c r="T6" s="202" t="s">
        <v>354</v>
      </c>
      <c r="U6" s="198" t="s">
        <v>355</v>
      </c>
      <c r="V6" s="204" t="s">
        <v>356</v>
      </c>
    </row>
    <row r="7" spans="1:22" ht="27.75" customHeight="1">
      <c r="A7" s="203"/>
      <c r="B7" s="199"/>
      <c r="C7" s="199"/>
      <c r="D7" s="203"/>
      <c r="E7" s="199"/>
      <c r="F7" s="199"/>
      <c r="G7" s="199"/>
      <c r="H7" s="199"/>
      <c r="I7" s="74" t="s">
        <v>357</v>
      </c>
      <c r="J7" s="75" t="s">
        <v>358</v>
      </c>
      <c r="K7" s="74" t="s">
        <v>359</v>
      </c>
      <c r="L7" s="74" t="s">
        <v>360</v>
      </c>
      <c r="M7" s="75" t="s">
        <v>358</v>
      </c>
      <c r="N7" s="74" t="s">
        <v>359</v>
      </c>
      <c r="O7" s="74" t="s">
        <v>360</v>
      </c>
      <c r="P7" s="75" t="s">
        <v>358</v>
      </c>
      <c r="Q7" s="74" t="s">
        <v>359</v>
      </c>
      <c r="R7" s="203"/>
      <c r="S7" s="199"/>
      <c r="T7" s="203"/>
      <c r="U7" s="199"/>
      <c r="V7" s="205"/>
    </row>
    <row r="8" spans="1:22" ht="23.25" customHeight="1">
      <c r="A8" s="76">
        <v>1</v>
      </c>
      <c r="B8" s="32" t="s">
        <v>249</v>
      </c>
      <c r="C8" s="22" t="s">
        <v>40</v>
      </c>
      <c r="D8" s="30" t="s">
        <v>37</v>
      </c>
      <c r="E8" s="21" t="s">
        <v>124</v>
      </c>
      <c r="F8" s="22" t="s">
        <v>125</v>
      </c>
      <c r="G8" s="23" t="s">
        <v>24</v>
      </c>
      <c r="H8" s="23" t="s">
        <v>25</v>
      </c>
      <c r="I8" s="77">
        <v>120</v>
      </c>
      <c r="J8" s="78">
        <f aca="true" t="shared" si="0" ref="J8:J22">I8/1.9</f>
        <v>63.15789473684211</v>
      </c>
      <c r="K8" s="79">
        <v>2</v>
      </c>
      <c r="L8" s="80">
        <v>115</v>
      </c>
      <c r="M8" s="81">
        <f aca="true" t="shared" si="1" ref="M8:M22">L8/1.9</f>
        <v>60.526315789473685</v>
      </c>
      <c r="N8" s="82">
        <v>7</v>
      </c>
      <c r="O8" s="80">
        <v>117</v>
      </c>
      <c r="P8" s="83">
        <f aca="true" t="shared" si="2" ref="P8:P22">O8/1.9</f>
        <v>61.578947368421055</v>
      </c>
      <c r="Q8" s="82">
        <v>1</v>
      </c>
      <c r="R8" s="82" t="s">
        <v>307</v>
      </c>
      <c r="S8" s="84">
        <f aca="true" t="shared" si="3" ref="S8:S22">I8+L8+O8</f>
        <v>352</v>
      </c>
      <c r="T8" s="84">
        <f aca="true" t="shared" si="4" ref="T8:T22">S8/3</f>
        <v>117.33333333333333</v>
      </c>
      <c r="U8" s="83">
        <f aca="true" t="shared" si="5" ref="U8:U22">T8/1.9</f>
        <v>61.75438596491228</v>
      </c>
      <c r="V8" s="85"/>
    </row>
    <row r="9" spans="1:22" ht="28.5" customHeight="1">
      <c r="A9" s="86">
        <v>2</v>
      </c>
      <c r="B9" s="32" t="s">
        <v>108</v>
      </c>
      <c r="C9" s="22" t="s">
        <v>40</v>
      </c>
      <c r="D9" s="30" t="s">
        <v>37</v>
      </c>
      <c r="E9" s="27" t="s">
        <v>73</v>
      </c>
      <c r="F9" s="22" t="s">
        <v>74</v>
      </c>
      <c r="G9" s="23" t="s">
        <v>24</v>
      </c>
      <c r="H9" s="23" t="s">
        <v>25</v>
      </c>
      <c r="I9" s="77">
        <v>120</v>
      </c>
      <c r="J9" s="78">
        <f t="shared" si="0"/>
        <v>63.15789473684211</v>
      </c>
      <c r="K9" s="79">
        <v>2</v>
      </c>
      <c r="L9" s="80">
        <v>116</v>
      </c>
      <c r="M9" s="81">
        <f t="shared" si="1"/>
        <v>61.05263157894737</v>
      </c>
      <c r="N9" s="82">
        <v>6</v>
      </c>
      <c r="O9" s="80">
        <v>115.5</v>
      </c>
      <c r="P9" s="83">
        <f t="shared" si="2"/>
        <v>60.78947368421053</v>
      </c>
      <c r="Q9" s="82">
        <v>2</v>
      </c>
      <c r="R9" s="82" t="s">
        <v>307</v>
      </c>
      <c r="S9" s="84">
        <f t="shared" si="3"/>
        <v>351.5</v>
      </c>
      <c r="T9" s="84">
        <f t="shared" si="4"/>
        <v>117.16666666666667</v>
      </c>
      <c r="U9" s="83">
        <f t="shared" si="5"/>
        <v>61.66666666666667</v>
      </c>
      <c r="V9" s="85"/>
    </row>
    <row r="10" spans="1:22" ht="23.25" customHeight="1">
      <c r="A10" s="76">
        <v>3</v>
      </c>
      <c r="B10" s="38" t="s">
        <v>133</v>
      </c>
      <c r="C10" s="22" t="s">
        <v>40</v>
      </c>
      <c r="D10" s="20" t="s">
        <v>37</v>
      </c>
      <c r="E10" s="21" t="s">
        <v>124</v>
      </c>
      <c r="F10" s="22" t="s">
        <v>125</v>
      </c>
      <c r="G10" s="23" t="s">
        <v>24</v>
      </c>
      <c r="H10" s="23" t="s">
        <v>25</v>
      </c>
      <c r="I10" s="77">
        <v>119.5</v>
      </c>
      <c r="J10" s="78">
        <f t="shared" si="0"/>
        <v>62.89473684210527</v>
      </c>
      <c r="K10" s="79">
        <v>4</v>
      </c>
      <c r="L10" s="80">
        <v>119.5</v>
      </c>
      <c r="M10" s="81">
        <f t="shared" si="1"/>
        <v>62.89473684210527</v>
      </c>
      <c r="N10" s="82">
        <v>2</v>
      </c>
      <c r="O10" s="80">
        <v>112</v>
      </c>
      <c r="P10" s="83">
        <f t="shared" si="2"/>
        <v>58.94736842105264</v>
      </c>
      <c r="Q10" s="82">
        <v>7</v>
      </c>
      <c r="R10" s="82" t="s">
        <v>307</v>
      </c>
      <c r="S10" s="84">
        <f t="shared" si="3"/>
        <v>351</v>
      </c>
      <c r="T10" s="84">
        <f t="shared" si="4"/>
        <v>117</v>
      </c>
      <c r="U10" s="83">
        <f t="shared" si="5"/>
        <v>61.578947368421055</v>
      </c>
      <c r="V10" s="85"/>
    </row>
    <row r="11" spans="1:22" ht="29.25" customHeight="1">
      <c r="A11" s="76">
        <v>4</v>
      </c>
      <c r="B11" s="18" t="s">
        <v>277</v>
      </c>
      <c r="C11" s="22" t="s">
        <v>40</v>
      </c>
      <c r="D11" s="30" t="s">
        <v>37</v>
      </c>
      <c r="E11" s="28" t="s">
        <v>269</v>
      </c>
      <c r="F11" s="22" t="s">
        <v>307</v>
      </c>
      <c r="G11" s="23" t="s">
        <v>378</v>
      </c>
      <c r="H11" s="23" t="s">
        <v>183</v>
      </c>
      <c r="I11" s="77">
        <v>119.5</v>
      </c>
      <c r="J11" s="78">
        <f t="shared" si="0"/>
        <v>62.89473684210527</v>
      </c>
      <c r="K11" s="79">
        <v>4</v>
      </c>
      <c r="L11" s="80">
        <v>117</v>
      </c>
      <c r="M11" s="81">
        <f t="shared" si="1"/>
        <v>61.578947368421055</v>
      </c>
      <c r="N11" s="82">
        <v>3</v>
      </c>
      <c r="O11" s="80">
        <v>113</v>
      </c>
      <c r="P11" s="83">
        <f t="shared" si="2"/>
        <v>59.473684210526315</v>
      </c>
      <c r="Q11" s="82">
        <v>4</v>
      </c>
      <c r="R11" s="82" t="s">
        <v>307</v>
      </c>
      <c r="S11" s="84">
        <f t="shared" si="3"/>
        <v>349.5</v>
      </c>
      <c r="T11" s="84">
        <f t="shared" si="4"/>
        <v>116.5</v>
      </c>
      <c r="U11" s="83">
        <f t="shared" si="5"/>
        <v>61.31578947368421</v>
      </c>
      <c r="V11" s="85"/>
    </row>
    <row r="12" spans="1:22" ht="28.5" customHeight="1">
      <c r="A12" s="76">
        <v>5</v>
      </c>
      <c r="B12" s="38" t="s">
        <v>276</v>
      </c>
      <c r="C12" s="22" t="s">
        <v>40</v>
      </c>
      <c r="D12" s="30" t="s">
        <v>37</v>
      </c>
      <c r="E12" s="27" t="s">
        <v>269</v>
      </c>
      <c r="F12" s="22" t="s">
        <v>307</v>
      </c>
      <c r="G12" s="23" t="s">
        <v>378</v>
      </c>
      <c r="H12" s="23" t="s">
        <v>183</v>
      </c>
      <c r="I12" s="77">
        <v>120.5</v>
      </c>
      <c r="J12" s="78">
        <f t="shared" si="0"/>
        <v>63.42105263157895</v>
      </c>
      <c r="K12" s="79">
        <v>1</v>
      </c>
      <c r="L12" s="80">
        <v>114</v>
      </c>
      <c r="M12" s="81">
        <f t="shared" si="1"/>
        <v>60</v>
      </c>
      <c r="N12" s="82">
        <v>8</v>
      </c>
      <c r="O12" s="80">
        <v>113</v>
      </c>
      <c r="P12" s="83">
        <f t="shared" si="2"/>
        <v>59.473684210526315</v>
      </c>
      <c r="Q12" s="82">
        <v>4</v>
      </c>
      <c r="R12" s="82" t="s">
        <v>307</v>
      </c>
      <c r="S12" s="84">
        <f t="shared" si="3"/>
        <v>347.5</v>
      </c>
      <c r="T12" s="84">
        <f t="shared" si="4"/>
        <v>115.83333333333333</v>
      </c>
      <c r="U12" s="83">
        <f t="shared" si="5"/>
        <v>60.96491228070175</v>
      </c>
      <c r="V12" s="85"/>
    </row>
    <row r="13" spans="1:22" ht="23.25" customHeight="1">
      <c r="A13" s="76">
        <v>6</v>
      </c>
      <c r="B13" s="29" t="s">
        <v>246</v>
      </c>
      <c r="C13" s="22" t="s">
        <v>40</v>
      </c>
      <c r="D13" s="30" t="s">
        <v>37</v>
      </c>
      <c r="E13" s="35" t="s">
        <v>71</v>
      </c>
      <c r="F13" s="22" t="s">
        <v>80</v>
      </c>
      <c r="G13" s="23" t="s">
        <v>24</v>
      </c>
      <c r="H13" s="23" t="s">
        <v>25</v>
      </c>
      <c r="I13" s="77">
        <v>110</v>
      </c>
      <c r="J13" s="78">
        <f t="shared" si="0"/>
        <v>57.89473684210527</v>
      </c>
      <c r="K13" s="79">
        <v>13</v>
      </c>
      <c r="L13" s="80">
        <v>120</v>
      </c>
      <c r="M13" s="81">
        <f t="shared" si="1"/>
        <v>63.15789473684211</v>
      </c>
      <c r="N13" s="82">
        <v>1</v>
      </c>
      <c r="O13" s="80">
        <v>111.5</v>
      </c>
      <c r="P13" s="83">
        <f t="shared" si="2"/>
        <v>58.684210526315795</v>
      </c>
      <c r="Q13" s="82">
        <v>9</v>
      </c>
      <c r="R13" s="82" t="s">
        <v>307</v>
      </c>
      <c r="S13" s="84">
        <f t="shared" si="3"/>
        <v>341.5</v>
      </c>
      <c r="T13" s="84">
        <f t="shared" si="4"/>
        <v>113.83333333333333</v>
      </c>
      <c r="U13" s="83">
        <f t="shared" si="5"/>
        <v>59.91228070175438</v>
      </c>
      <c r="V13" s="85"/>
    </row>
    <row r="14" spans="1:22" ht="27.75" customHeight="1">
      <c r="A14" s="76" t="s">
        <v>342</v>
      </c>
      <c r="B14" s="29" t="s">
        <v>150</v>
      </c>
      <c r="C14" s="22" t="s">
        <v>151</v>
      </c>
      <c r="D14" s="30" t="s">
        <v>128</v>
      </c>
      <c r="E14" s="35" t="s">
        <v>137</v>
      </c>
      <c r="F14" s="22" t="s">
        <v>138</v>
      </c>
      <c r="G14" s="23" t="s">
        <v>139</v>
      </c>
      <c r="H14" s="23" t="s">
        <v>140</v>
      </c>
      <c r="I14" s="77">
        <v>111</v>
      </c>
      <c r="J14" s="78">
        <f t="shared" si="0"/>
        <v>58.42105263157895</v>
      </c>
      <c r="K14" s="79">
        <v>12</v>
      </c>
      <c r="L14" s="80">
        <v>116.5</v>
      </c>
      <c r="M14" s="81">
        <f t="shared" si="1"/>
        <v>61.31578947368421</v>
      </c>
      <c r="N14" s="82">
        <v>5</v>
      </c>
      <c r="O14" s="80">
        <v>113.5</v>
      </c>
      <c r="P14" s="83">
        <f t="shared" si="2"/>
        <v>59.73684210526316</v>
      </c>
      <c r="Q14" s="82">
        <v>3</v>
      </c>
      <c r="R14" s="82" t="s">
        <v>307</v>
      </c>
      <c r="S14" s="84">
        <f t="shared" si="3"/>
        <v>341</v>
      </c>
      <c r="T14" s="84">
        <f t="shared" si="4"/>
        <v>113.66666666666667</v>
      </c>
      <c r="U14" s="83">
        <f t="shared" si="5"/>
        <v>59.824561403508774</v>
      </c>
      <c r="V14" s="85"/>
    </row>
    <row r="15" spans="1:22" ht="28.5" customHeight="1">
      <c r="A15" s="76">
        <v>7</v>
      </c>
      <c r="B15" s="32" t="s">
        <v>242</v>
      </c>
      <c r="C15" s="22" t="s">
        <v>40</v>
      </c>
      <c r="D15" s="30" t="s">
        <v>37</v>
      </c>
      <c r="E15" s="27" t="s">
        <v>73</v>
      </c>
      <c r="F15" s="22" t="s">
        <v>243</v>
      </c>
      <c r="G15" s="23" t="s">
        <v>24</v>
      </c>
      <c r="H15" s="23" t="s">
        <v>25</v>
      </c>
      <c r="I15" s="77">
        <v>116</v>
      </c>
      <c r="J15" s="78">
        <f t="shared" si="0"/>
        <v>61.05263157894737</v>
      </c>
      <c r="K15" s="79">
        <v>6</v>
      </c>
      <c r="L15" s="80">
        <v>110</v>
      </c>
      <c r="M15" s="81">
        <f t="shared" si="1"/>
        <v>57.89473684210527</v>
      </c>
      <c r="N15" s="82">
        <v>11</v>
      </c>
      <c r="O15" s="80">
        <v>112.5</v>
      </c>
      <c r="P15" s="83">
        <f t="shared" si="2"/>
        <v>59.21052631578948</v>
      </c>
      <c r="Q15" s="82">
        <v>6</v>
      </c>
      <c r="R15" s="82" t="s">
        <v>307</v>
      </c>
      <c r="S15" s="84">
        <f t="shared" si="3"/>
        <v>338.5</v>
      </c>
      <c r="T15" s="84">
        <f t="shared" si="4"/>
        <v>112.83333333333333</v>
      </c>
      <c r="U15" s="83">
        <f t="shared" si="5"/>
        <v>59.3859649122807</v>
      </c>
      <c r="V15" s="85"/>
    </row>
    <row r="16" spans="1:22" ht="23.25" customHeight="1">
      <c r="A16" s="76">
        <v>8</v>
      </c>
      <c r="B16" s="32" t="s">
        <v>247</v>
      </c>
      <c r="C16" s="22" t="s">
        <v>40</v>
      </c>
      <c r="D16" s="30" t="s">
        <v>37</v>
      </c>
      <c r="E16" s="27" t="s">
        <v>89</v>
      </c>
      <c r="F16" s="22" t="s">
        <v>90</v>
      </c>
      <c r="G16" s="23" t="s">
        <v>24</v>
      </c>
      <c r="H16" s="23" t="s">
        <v>25</v>
      </c>
      <c r="I16" s="77">
        <v>116</v>
      </c>
      <c r="J16" s="78">
        <f t="shared" si="0"/>
        <v>61.05263157894737</v>
      </c>
      <c r="K16" s="79">
        <v>6</v>
      </c>
      <c r="L16" s="80">
        <v>112.5</v>
      </c>
      <c r="M16" s="81">
        <f t="shared" si="1"/>
        <v>59.21052631578948</v>
      </c>
      <c r="N16" s="82">
        <v>9</v>
      </c>
      <c r="O16" s="80">
        <v>109</v>
      </c>
      <c r="P16" s="83">
        <f t="shared" si="2"/>
        <v>57.36842105263158</v>
      </c>
      <c r="Q16" s="82">
        <v>12</v>
      </c>
      <c r="R16" s="82" t="s">
        <v>307</v>
      </c>
      <c r="S16" s="84">
        <f t="shared" si="3"/>
        <v>337.5</v>
      </c>
      <c r="T16" s="84">
        <f t="shared" si="4"/>
        <v>112.5</v>
      </c>
      <c r="U16" s="83">
        <f t="shared" si="5"/>
        <v>59.21052631578948</v>
      </c>
      <c r="V16" s="85"/>
    </row>
    <row r="17" spans="1:22" ht="23.25" customHeight="1">
      <c r="A17" s="76">
        <v>9</v>
      </c>
      <c r="B17" s="32" t="s">
        <v>248</v>
      </c>
      <c r="C17" s="22" t="s">
        <v>40</v>
      </c>
      <c r="D17" s="30" t="s">
        <v>37</v>
      </c>
      <c r="E17" s="28" t="s">
        <v>89</v>
      </c>
      <c r="F17" s="22" t="s">
        <v>90</v>
      </c>
      <c r="G17" s="23" t="s">
        <v>24</v>
      </c>
      <c r="H17" s="23" t="s">
        <v>25</v>
      </c>
      <c r="I17" s="77">
        <v>115</v>
      </c>
      <c r="J17" s="78">
        <f t="shared" si="0"/>
        <v>60.526315789473685</v>
      </c>
      <c r="K17" s="79">
        <v>9</v>
      </c>
      <c r="L17" s="80">
        <v>111.5</v>
      </c>
      <c r="M17" s="81">
        <f t="shared" si="1"/>
        <v>58.684210526315795</v>
      </c>
      <c r="N17" s="82">
        <v>10</v>
      </c>
      <c r="O17" s="80">
        <v>109</v>
      </c>
      <c r="P17" s="83">
        <f t="shared" si="2"/>
        <v>57.36842105263158</v>
      </c>
      <c r="Q17" s="82">
        <v>12</v>
      </c>
      <c r="R17" s="82" t="s">
        <v>307</v>
      </c>
      <c r="S17" s="84">
        <f t="shared" si="3"/>
        <v>335.5</v>
      </c>
      <c r="T17" s="84">
        <f t="shared" si="4"/>
        <v>111.83333333333333</v>
      </c>
      <c r="U17" s="83">
        <f t="shared" si="5"/>
        <v>58.85964912280702</v>
      </c>
      <c r="V17" s="85"/>
    </row>
    <row r="18" spans="1:22" ht="23.25" customHeight="1">
      <c r="A18" s="76">
        <v>9</v>
      </c>
      <c r="B18" s="32" t="s">
        <v>249</v>
      </c>
      <c r="C18" s="22" t="s">
        <v>40</v>
      </c>
      <c r="D18" s="30" t="s">
        <v>37</v>
      </c>
      <c r="E18" s="21" t="s">
        <v>255</v>
      </c>
      <c r="F18" s="22" t="s">
        <v>307</v>
      </c>
      <c r="G18" s="23" t="s">
        <v>24</v>
      </c>
      <c r="H18" s="23" t="s">
        <v>25</v>
      </c>
      <c r="I18" s="77">
        <v>116</v>
      </c>
      <c r="J18" s="78">
        <f t="shared" si="0"/>
        <v>61.05263157894737</v>
      </c>
      <c r="K18" s="79">
        <v>6</v>
      </c>
      <c r="L18" s="80">
        <v>110</v>
      </c>
      <c r="M18" s="81">
        <f t="shared" si="1"/>
        <v>57.89473684210527</v>
      </c>
      <c r="N18" s="82">
        <v>11</v>
      </c>
      <c r="O18" s="80">
        <v>109.5</v>
      </c>
      <c r="P18" s="83">
        <f t="shared" si="2"/>
        <v>57.631578947368425</v>
      </c>
      <c r="Q18" s="82">
        <v>11</v>
      </c>
      <c r="R18" s="82" t="s">
        <v>307</v>
      </c>
      <c r="S18" s="84">
        <f t="shared" si="3"/>
        <v>335.5</v>
      </c>
      <c r="T18" s="84">
        <f t="shared" si="4"/>
        <v>111.83333333333333</v>
      </c>
      <c r="U18" s="83">
        <f t="shared" si="5"/>
        <v>58.85964912280702</v>
      </c>
      <c r="V18" s="85"/>
    </row>
    <row r="19" spans="1:22" ht="28.5" customHeight="1">
      <c r="A19" s="76">
        <v>11</v>
      </c>
      <c r="B19" s="38" t="s">
        <v>133</v>
      </c>
      <c r="C19" s="22" t="s">
        <v>40</v>
      </c>
      <c r="D19" s="20" t="s">
        <v>37</v>
      </c>
      <c r="E19" s="27" t="s">
        <v>129</v>
      </c>
      <c r="F19" s="22" t="s">
        <v>130</v>
      </c>
      <c r="G19" s="23" t="s">
        <v>24</v>
      </c>
      <c r="H19" s="23" t="s">
        <v>25</v>
      </c>
      <c r="I19" s="77">
        <v>113</v>
      </c>
      <c r="J19" s="78">
        <f t="shared" si="0"/>
        <v>59.473684210526315</v>
      </c>
      <c r="K19" s="79">
        <v>10</v>
      </c>
      <c r="L19" s="80">
        <v>109.5</v>
      </c>
      <c r="M19" s="81">
        <f t="shared" si="1"/>
        <v>57.631578947368425</v>
      </c>
      <c r="N19" s="82">
        <v>13</v>
      </c>
      <c r="O19" s="80">
        <v>112</v>
      </c>
      <c r="P19" s="83">
        <f t="shared" si="2"/>
        <v>58.94736842105264</v>
      </c>
      <c r="Q19" s="82">
        <v>7</v>
      </c>
      <c r="R19" s="82" t="s">
        <v>307</v>
      </c>
      <c r="S19" s="84">
        <f t="shared" si="3"/>
        <v>334.5</v>
      </c>
      <c r="T19" s="84">
        <f t="shared" si="4"/>
        <v>111.5</v>
      </c>
      <c r="U19" s="83">
        <f t="shared" si="5"/>
        <v>58.684210526315795</v>
      </c>
      <c r="V19" s="85"/>
    </row>
    <row r="20" spans="1:22" ht="23.25" customHeight="1">
      <c r="A20" s="76">
        <v>12</v>
      </c>
      <c r="B20" s="32" t="s">
        <v>106</v>
      </c>
      <c r="C20" s="22" t="s">
        <v>40</v>
      </c>
      <c r="D20" s="30" t="s">
        <v>37</v>
      </c>
      <c r="E20" s="21" t="s">
        <v>71</v>
      </c>
      <c r="F20" s="22" t="s">
        <v>72</v>
      </c>
      <c r="G20" s="23" t="s">
        <v>24</v>
      </c>
      <c r="H20" s="23" t="s">
        <v>25</v>
      </c>
      <c r="I20" s="77">
        <v>107.5</v>
      </c>
      <c r="J20" s="78">
        <f t="shared" si="0"/>
        <v>56.578947368421055</v>
      </c>
      <c r="K20" s="79">
        <v>14</v>
      </c>
      <c r="L20" s="80">
        <v>117</v>
      </c>
      <c r="M20" s="81">
        <f t="shared" si="1"/>
        <v>61.578947368421055</v>
      </c>
      <c r="N20" s="82">
        <v>3</v>
      </c>
      <c r="O20" s="80">
        <v>105</v>
      </c>
      <c r="P20" s="83">
        <f t="shared" si="2"/>
        <v>55.26315789473684</v>
      </c>
      <c r="Q20" s="82">
        <v>15</v>
      </c>
      <c r="R20" s="82">
        <v>2</v>
      </c>
      <c r="S20" s="84">
        <f t="shared" si="3"/>
        <v>329.5</v>
      </c>
      <c r="T20" s="84">
        <f t="shared" si="4"/>
        <v>109.83333333333333</v>
      </c>
      <c r="U20" s="83">
        <f t="shared" si="5"/>
        <v>57.80701754385965</v>
      </c>
      <c r="V20" s="85"/>
    </row>
    <row r="21" spans="1:22" ht="28.5" customHeight="1">
      <c r="A21" s="76">
        <v>13</v>
      </c>
      <c r="B21" s="32" t="s">
        <v>245</v>
      </c>
      <c r="C21" s="22" t="s">
        <v>40</v>
      </c>
      <c r="D21" s="30" t="s">
        <v>37</v>
      </c>
      <c r="E21" s="35" t="s">
        <v>81</v>
      </c>
      <c r="F21" s="22" t="s">
        <v>82</v>
      </c>
      <c r="G21" s="23" t="s">
        <v>24</v>
      </c>
      <c r="H21" s="23" t="s">
        <v>25</v>
      </c>
      <c r="I21" s="77">
        <v>113</v>
      </c>
      <c r="J21" s="78">
        <f t="shared" si="0"/>
        <v>59.473684210526315</v>
      </c>
      <c r="K21" s="79">
        <v>10</v>
      </c>
      <c r="L21" s="80">
        <v>104</v>
      </c>
      <c r="M21" s="81">
        <f t="shared" si="1"/>
        <v>54.73684210526316</v>
      </c>
      <c r="N21" s="82">
        <v>14</v>
      </c>
      <c r="O21" s="80">
        <v>109</v>
      </c>
      <c r="P21" s="83">
        <f t="shared" si="2"/>
        <v>57.36842105263158</v>
      </c>
      <c r="Q21" s="82">
        <v>12</v>
      </c>
      <c r="R21" s="82" t="s">
        <v>307</v>
      </c>
      <c r="S21" s="84">
        <f t="shared" si="3"/>
        <v>326</v>
      </c>
      <c r="T21" s="84">
        <f t="shared" si="4"/>
        <v>108.66666666666667</v>
      </c>
      <c r="U21" s="83">
        <f t="shared" si="5"/>
        <v>57.192982456140356</v>
      </c>
      <c r="V21" s="85"/>
    </row>
    <row r="22" spans="1:22" ht="29.25" customHeight="1">
      <c r="A22" s="76">
        <v>14</v>
      </c>
      <c r="B22" s="32" t="s">
        <v>244</v>
      </c>
      <c r="C22" s="22" t="s">
        <v>40</v>
      </c>
      <c r="D22" s="30" t="s">
        <v>37</v>
      </c>
      <c r="E22" s="21" t="s">
        <v>81</v>
      </c>
      <c r="F22" s="22" t="s">
        <v>82</v>
      </c>
      <c r="G22" s="23" t="s">
        <v>24</v>
      </c>
      <c r="H22" s="23" t="s">
        <v>25</v>
      </c>
      <c r="I22" s="77">
        <v>107</v>
      </c>
      <c r="J22" s="78">
        <f t="shared" si="0"/>
        <v>56.31578947368421</v>
      </c>
      <c r="K22" s="79">
        <v>15</v>
      </c>
      <c r="L22" s="80">
        <v>98.5</v>
      </c>
      <c r="M22" s="81">
        <f t="shared" si="1"/>
        <v>51.8421052631579</v>
      </c>
      <c r="N22" s="82">
        <v>15</v>
      </c>
      <c r="O22" s="80">
        <v>110</v>
      </c>
      <c r="P22" s="83">
        <f t="shared" si="2"/>
        <v>57.89473684210527</v>
      </c>
      <c r="Q22" s="82">
        <v>10</v>
      </c>
      <c r="R22" s="82" t="s">
        <v>307</v>
      </c>
      <c r="S22" s="84">
        <f t="shared" si="3"/>
        <v>315.5</v>
      </c>
      <c r="T22" s="84">
        <f t="shared" si="4"/>
        <v>105.16666666666667</v>
      </c>
      <c r="U22" s="83">
        <f t="shared" si="5"/>
        <v>55.35087719298246</v>
      </c>
      <c r="V22" s="85"/>
    </row>
    <row r="23" spans="1:22" ht="20.25" customHeight="1">
      <c r="A23" s="87"/>
      <c r="B23" s="88"/>
      <c r="C23" s="89"/>
      <c r="D23" s="89"/>
      <c r="E23" s="64"/>
      <c r="F23" s="64"/>
      <c r="G23" s="24"/>
      <c r="H23" s="24"/>
      <c r="I23" s="90"/>
      <c r="J23" s="91"/>
      <c r="K23" s="44"/>
      <c r="L23" s="92"/>
      <c r="M23" s="93"/>
      <c r="N23" s="43"/>
      <c r="O23" s="92"/>
      <c r="P23" s="94"/>
      <c r="Q23" s="43"/>
      <c r="R23" s="43"/>
      <c r="S23" s="95"/>
      <c r="T23" s="95"/>
      <c r="U23" s="94"/>
      <c r="V23" s="94"/>
    </row>
    <row r="24" spans="1:21" ht="12" customHeight="1">
      <c r="A24" s="96" t="s">
        <v>338</v>
      </c>
      <c r="C24" s="96"/>
      <c r="D24" s="96"/>
      <c r="E24" s="96"/>
      <c r="F24" s="96"/>
      <c r="G24" s="96"/>
      <c r="H24" s="96"/>
      <c r="J24" s="97"/>
      <c r="K24" s="97"/>
      <c r="L24" s="97"/>
      <c r="M24" s="97"/>
      <c r="N24" s="97"/>
      <c r="U24" s="103" t="s">
        <v>376</v>
      </c>
    </row>
    <row r="26" spans="1:21" ht="12" customHeight="1">
      <c r="A26" s="99" t="s">
        <v>339</v>
      </c>
      <c r="B26" s="100"/>
      <c r="C26" s="100"/>
      <c r="D26" s="100"/>
      <c r="E26" s="101"/>
      <c r="F26" s="101"/>
      <c r="G26" s="101"/>
      <c r="H26" s="101"/>
      <c r="J26" s="96"/>
      <c r="K26" s="96"/>
      <c r="L26" s="96"/>
      <c r="M26" s="96"/>
      <c r="N26" s="96"/>
      <c r="P26" s="102"/>
      <c r="Q26" s="102"/>
      <c r="R26" s="102"/>
      <c r="S26" s="102"/>
      <c r="T26" s="102"/>
      <c r="U26" s="98" t="s">
        <v>331</v>
      </c>
    </row>
    <row r="27" spans="1:14" ht="1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</row>
  </sheetData>
  <sheetProtection/>
  <mergeCells count="20">
    <mergeCell ref="A1:U1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S6:S7"/>
    <mergeCell ref="T6:T7"/>
    <mergeCell ref="U6:U7"/>
    <mergeCell ref="V6:V7"/>
    <mergeCell ref="G6:G7"/>
    <mergeCell ref="H6:H7"/>
    <mergeCell ref="I6:K6"/>
    <mergeCell ref="L6:N6"/>
    <mergeCell ref="O6:Q6"/>
    <mergeCell ref="R6:R7"/>
  </mergeCells>
  <conditionalFormatting sqref="C9">
    <cfRule type="expression" priority="12" dxfId="0" stopIfTrue="1">
      <formula>$V29=2018</formula>
    </cfRule>
  </conditionalFormatting>
  <conditionalFormatting sqref="C10">
    <cfRule type="expression" priority="11" dxfId="0" stopIfTrue="1">
      <formula>$V29=2018</formula>
    </cfRule>
  </conditionalFormatting>
  <conditionalFormatting sqref="C16">
    <cfRule type="expression" priority="9" dxfId="0" stopIfTrue="1">
      <formula>$T16=2018</formula>
    </cfRule>
  </conditionalFormatting>
  <conditionalFormatting sqref="C17:C22 C8:C15">
    <cfRule type="expression" priority="8" dxfId="0" stopIfTrue="1">
      <formula>техМЕд!#REF!=2018</formula>
    </cfRule>
  </conditionalFormatting>
  <conditionalFormatting sqref="C14">
    <cfRule type="expression" priority="7" dxfId="0" stopIfTrue="1">
      <formula>$V23=2018</formula>
    </cfRule>
  </conditionalFormatting>
  <conditionalFormatting sqref="C17">
    <cfRule type="expression" priority="6" dxfId="0" stopIfTrue="1">
      <formula>$V23=2018</formula>
    </cfRule>
  </conditionalFormatting>
  <conditionalFormatting sqref="C21">
    <cfRule type="expression" priority="5" dxfId="0" stopIfTrue="1">
      <formula>$V27=2018</formula>
    </cfRule>
  </conditionalFormatting>
  <conditionalFormatting sqref="C19">
    <cfRule type="expression" priority="4" dxfId="0" stopIfTrue="1">
      <formula>$V24=2018</formula>
    </cfRule>
  </conditionalFormatting>
  <conditionalFormatting sqref="C13 C16">
    <cfRule type="expression" priority="3" dxfId="0" stopIfTrue="1">
      <formula>$V25=2018</formula>
    </cfRule>
  </conditionalFormatting>
  <conditionalFormatting sqref="C15">
    <cfRule type="expression" priority="2" dxfId="0" stopIfTrue="1">
      <formula>$V26=2018</formula>
    </cfRule>
  </conditionalFormatting>
  <conditionalFormatting sqref="C20">
    <cfRule type="expression" priority="1" dxfId="0" stopIfTrue="1">
      <formula>техМЕд!#REF!=2018</formula>
    </cfRule>
  </conditionalFormatting>
  <conditionalFormatting sqref="C11">
    <cfRule type="expression" priority="13" dxfId="0" stopIfTrue="1">
      <formula>техМЕд!#REF!=2018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="82" zoomScaleNormal="82" zoomScalePageLayoutView="0" workbookViewId="0" topLeftCell="A13">
      <selection activeCell="Z17" sqref="Z17"/>
    </sheetView>
  </sheetViews>
  <sheetFormatPr defaultColWidth="9.140625" defaultRowHeight="15"/>
  <cols>
    <col min="1" max="1" width="3.00390625" style="112" customWidth="1"/>
    <col min="2" max="2" width="16.140625" style="112" customWidth="1"/>
    <col min="3" max="3" width="8.8515625" style="112" customWidth="1"/>
    <col min="4" max="4" width="3.8515625" style="112" customWidth="1"/>
    <col min="5" max="5" width="14.57421875" style="112" customWidth="1"/>
    <col min="6" max="6" width="8.57421875" style="112" customWidth="1"/>
    <col min="7" max="7" width="12.57421875" style="112" customWidth="1"/>
    <col min="8" max="8" width="16.00390625" style="112" customWidth="1"/>
    <col min="9" max="10" width="5.8515625" style="112" customWidth="1"/>
    <col min="11" max="11" width="5.421875" style="112" hidden="1" customWidth="1"/>
    <col min="12" max="12" width="4.421875" style="112" hidden="1" customWidth="1"/>
    <col min="13" max="13" width="3.00390625" style="112" customWidth="1"/>
    <col min="14" max="16384" width="9.140625" style="112" customWidth="1"/>
  </cols>
  <sheetData>
    <row r="1" spans="1:24" s="110" customFormat="1" ht="21.75" customHeight="1">
      <c r="A1" s="195" t="s">
        <v>364</v>
      </c>
      <c r="B1" s="195"/>
      <c r="C1" s="195"/>
      <c r="D1" s="195"/>
      <c r="E1" s="195"/>
      <c r="F1" s="195"/>
      <c r="G1" s="195"/>
      <c r="H1" s="195"/>
      <c r="I1" s="195"/>
      <c r="J1" s="195"/>
      <c r="K1" s="104"/>
      <c r="L1" s="104"/>
      <c r="M1" s="104"/>
      <c r="N1" s="2"/>
      <c r="O1" s="2"/>
      <c r="P1" s="2"/>
      <c r="Q1" s="2"/>
      <c r="R1" s="2"/>
      <c r="S1" s="2"/>
      <c r="T1" s="2"/>
      <c r="U1" s="2"/>
      <c r="V1" s="2"/>
      <c r="W1" s="2"/>
      <c r="X1" s="109"/>
    </row>
    <row r="2" spans="1:13" ht="12.75" customHeight="1">
      <c r="A2" s="196" t="s">
        <v>365</v>
      </c>
      <c r="B2" s="196"/>
      <c r="C2" s="196"/>
      <c r="D2" s="196"/>
      <c r="E2" s="196"/>
      <c r="F2" s="196"/>
      <c r="G2" s="196"/>
      <c r="H2" s="196"/>
      <c r="I2" s="196"/>
      <c r="J2" s="196"/>
      <c r="K2" s="111"/>
      <c r="L2" s="111"/>
      <c r="M2" s="111"/>
    </row>
    <row r="3" spans="1:13" ht="12" customHeight="1">
      <c r="A3" s="234" t="s">
        <v>366</v>
      </c>
      <c r="B3" s="234"/>
      <c r="C3" s="234"/>
      <c r="D3" s="234"/>
      <c r="E3" s="234"/>
      <c r="F3" s="234"/>
      <c r="G3" s="234"/>
      <c r="H3" s="234"/>
      <c r="I3" s="234"/>
      <c r="J3" s="234"/>
      <c r="K3" s="111"/>
      <c r="L3" s="111"/>
      <c r="M3" s="111"/>
    </row>
    <row r="4" spans="1:12" s="116" customFormat="1" ht="12" customHeight="1">
      <c r="A4" s="113" t="s">
        <v>1</v>
      </c>
      <c r="B4" s="114"/>
      <c r="C4" s="114"/>
      <c r="D4" s="114"/>
      <c r="E4" s="115"/>
      <c r="F4" s="115"/>
      <c r="G4" s="113"/>
      <c r="J4" s="117" t="s">
        <v>373</v>
      </c>
      <c r="K4" s="118"/>
      <c r="L4" s="118"/>
    </row>
    <row r="5" spans="1:13" ht="20.25" customHeight="1">
      <c r="A5" s="197" t="s">
        <v>359</v>
      </c>
      <c r="B5" s="193" t="s">
        <v>367</v>
      </c>
      <c r="C5" s="235" t="s">
        <v>3</v>
      </c>
      <c r="D5" s="197" t="s">
        <v>4</v>
      </c>
      <c r="E5" s="200" t="s">
        <v>5</v>
      </c>
      <c r="F5" s="198" t="s">
        <v>6</v>
      </c>
      <c r="G5" s="193" t="s">
        <v>336</v>
      </c>
      <c r="H5" s="193" t="s">
        <v>368</v>
      </c>
      <c r="I5" s="232" t="s">
        <v>369</v>
      </c>
      <c r="J5" s="233"/>
      <c r="K5" s="119"/>
      <c r="L5" s="120"/>
      <c r="M5" s="194" t="s">
        <v>370</v>
      </c>
    </row>
    <row r="6" spans="1:13" ht="15.75" customHeight="1">
      <c r="A6" s="197"/>
      <c r="B6" s="193"/>
      <c r="C6" s="236"/>
      <c r="D6" s="197"/>
      <c r="E6" s="201"/>
      <c r="F6" s="199"/>
      <c r="G6" s="193"/>
      <c r="H6" s="193"/>
      <c r="I6" s="121" t="s">
        <v>333</v>
      </c>
      <c r="J6" s="122" t="s">
        <v>371</v>
      </c>
      <c r="K6" s="121" t="s">
        <v>333</v>
      </c>
      <c r="L6" s="123" t="s">
        <v>371</v>
      </c>
      <c r="M6" s="194"/>
    </row>
    <row r="7" spans="1:13" s="129" customFormat="1" ht="21" customHeight="1">
      <c r="A7" s="124">
        <v>1</v>
      </c>
      <c r="B7" s="32" t="s">
        <v>238</v>
      </c>
      <c r="C7" s="22" t="s">
        <v>241</v>
      </c>
      <c r="D7" s="30" t="s">
        <v>29</v>
      </c>
      <c r="E7" s="27" t="s">
        <v>257</v>
      </c>
      <c r="F7" s="22" t="s">
        <v>239</v>
      </c>
      <c r="G7" s="23" t="s">
        <v>24</v>
      </c>
      <c r="H7" s="23" t="s">
        <v>25</v>
      </c>
      <c r="I7" s="125">
        <v>44.3</v>
      </c>
      <c r="J7" s="126">
        <v>0</v>
      </c>
      <c r="K7" s="125"/>
      <c r="L7" s="127"/>
      <c r="M7" s="128" t="s">
        <v>70</v>
      </c>
    </row>
    <row r="8" spans="1:13" s="129" customFormat="1" ht="21" customHeight="1">
      <c r="A8" s="124">
        <v>2</v>
      </c>
      <c r="B8" s="32" t="s">
        <v>296</v>
      </c>
      <c r="C8" s="22" t="s">
        <v>297</v>
      </c>
      <c r="D8" s="30" t="s">
        <v>37</v>
      </c>
      <c r="E8" s="27" t="s">
        <v>298</v>
      </c>
      <c r="F8" s="22" t="s">
        <v>299</v>
      </c>
      <c r="G8" s="23" t="s">
        <v>300</v>
      </c>
      <c r="H8" s="23" t="s">
        <v>301</v>
      </c>
      <c r="I8" s="125">
        <v>45</v>
      </c>
      <c r="J8" s="126">
        <v>0</v>
      </c>
      <c r="K8" s="125"/>
      <c r="L8" s="127"/>
      <c r="M8" s="128" t="s">
        <v>70</v>
      </c>
    </row>
    <row r="9" spans="1:13" s="129" customFormat="1" ht="21" customHeight="1">
      <c r="A9" s="124">
        <v>3</v>
      </c>
      <c r="B9" s="29" t="s">
        <v>179</v>
      </c>
      <c r="C9" s="33" t="s">
        <v>180</v>
      </c>
      <c r="D9" s="30" t="s">
        <v>41</v>
      </c>
      <c r="E9" s="27" t="s">
        <v>172</v>
      </c>
      <c r="F9" s="22" t="s">
        <v>173</v>
      </c>
      <c r="G9" s="23" t="s">
        <v>170</v>
      </c>
      <c r="H9" s="23" t="s">
        <v>174</v>
      </c>
      <c r="I9" s="125">
        <v>45.9</v>
      </c>
      <c r="J9" s="126">
        <v>0</v>
      </c>
      <c r="K9" s="125"/>
      <c r="L9" s="127"/>
      <c r="M9" s="128" t="s">
        <v>70</v>
      </c>
    </row>
    <row r="10" spans="1:13" s="129" customFormat="1" ht="21" customHeight="1">
      <c r="A10" s="124">
        <v>4</v>
      </c>
      <c r="B10" s="32" t="s">
        <v>302</v>
      </c>
      <c r="C10" s="22" t="s">
        <v>40</v>
      </c>
      <c r="D10" s="30" t="s">
        <v>37</v>
      </c>
      <c r="E10" s="28" t="s">
        <v>298</v>
      </c>
      <c r="F10" s="22" t="s">
        <v>299</v>
      </c>
      <c r="G10" s="23" t="s">
        <v>300</v>
      </c>
      <c r="H10" s="23" t="s">
        <v>301</v>
      </c>
      <c r="I10" s="125">
        <v>47.1</v>
      </c>
      <c r="J10" s="126">
        <v>0</v>
      </c>
      <c r="K10" s="125"/>
      <c r="L10" s="127"/>
      <c r="M10" s="128" t="s">
        <v>70</v>
      </c>
    </row>
    <row r="11" spans="1:13" s="129" customFormat="1" ht="21" customHeight="1">
      <c r="A11" s="124">
        <v>5</v>
      </c>
      <c r="B11" s="32" t="s">
        <v>44</v>
      </c>
      <c r="C11" s="22" t="s">
        <v>45</v>
      </c>
      <c r="D11" s="30" t="s">
        <v>41</v>
      </c>
      <c r="E11" s="27" t="s">
        <v>48</v>
      </c>
      <c r="F11" s="22" t="s">
        <v>49</v>
      </c>
      <c r="G11" s="23" t="s">
        <v>24</v>
      </c>
      <c r="H11" s="23" t="s">
        <v>25</v>
      </c>
      <c r="I11" s="125">
        <v>47.4</v>
      </c>
      <c r="J11" s="126">
        <v>0</v>
      </c>
      <c r="K11" s="125"/>
      <c r="L11" s="127"/>
      <c r="M11" s="128" t="s">
        <v>70</v>
      </c>
    </row>
    <row r="12" spans="1:13" s="129" customFormat="1" ht="21" customHeight="1">
      <c r="A12" s="124">
        <v>6</v>
      </c>
      <c r="B12" s="32" t="s">
        <v>308</v>
      </c>
      <c r="C12" s="22" t="s">
        <v>309</v>
      </c>
      <c r="D12" s="30" t="s">
        <v>41</v>
      </c>
      <c r="E12" s="27" t="s">
        <v>310</v>
      </c>
      <c r="F12" s="22" t="s">
        <v>311</v>
      </c>
      <c r="G12" s="23" t="s">
        <v>312</v>
      </c>
      <c r="H12" s="23" t="s">
        <v>313</v>
      </c>
      <c r="I12" s="125">
        <v>49.5</v>
      </c>
      <c r="J12" s="126">
        <v>0</v>
      </c>
      <c r="K12" s="125"/>
      <c r="L12" s="127"/>
      <c r="M12" s="128" t="s">
        <v>70</v>
      </c>
    </row>
    <row r="13" spans="1:13" s="129" customFormat="1" ht="21" customHeight="1">
      <c r="A13" s="124">
        <v>7</v>
      </c>
      <c r="B13" s="32" t="s">
        <v>303</v>
      </c>
      <c r="C13" s="22" t="s">
        <v>40</v>
      </c>
      <c r="D13" s="30" t="s">
        <v>37</v>
      </c>
      <c r="E13" s="27" t="s">
        <v>298</v>
      </c>
      <c r="F13" s="22" t="s">
        <v>299</v>
      </c>
      <c r="G13" s="23" t="s">
        <v>300</v>
      </c>
      <c r="H13" s="23" t="s">
        <v>301</v>
      </c>
      <c r="I13" s="125">
        <v>51.1</v>
      </c>
      <c r="J13" s="126">
        <v>0</v>
      </c>
      <c r="K13" s="125"/>
      <c r="L13" s="127"/>
      <c r="M13" s="128" t="s">
        <v>70</v>
      </c>
    </row>
    <row r="14" spans="1:13" s="129" customFormat="1" ht="21" customHeight="1">
      <c r="A14" s="124">
        <v>8</v>
      </c>
      <c r="B14" s="29" t="s">
        <v>292</v>
      </c>
      <c r="C14" s="22" t="s">
        <v>293</v>
      </c>
      <c r="D14" s="30" t="s">
        <v>121</v>
      </c>
      <c r="E14" s="27" t="s">
        <v>294</v>
      </c>
      <c r="F14" s="22" t="s">
        <v>295</v>
      </c>
      <c r="G14" s="23" t="s">
        <v>283</v>
      </c>
      <c r="H14" s="23" t="s">
        <v>284</v>
      </c>
      <c r="I14" s="125">
        <v>53.8</v>
      </c>
      <c r="J14" s="126">
        <v>0</v>
      </c>
      <c r="K14" s="125"/>
      <c r="L14" s="127"/>
      <c r="M14" s="128" t="s">
        <v>70</v>
      </c>
    </row>
    <row r="15" spans="1:13" s="129" customFormat="1" ht="21" customHeight="1">
      <c r="A15" s="124">
        <v>9</v>
      </c>
      <c r="B15" s="38" t="s">
        <v>181</v>
      </c>
      <c r="C15" s="22" t="s">
        <v>182</v>
      </c>
      <c r="D15" s="20" t="s">
        <v>70</v>
      </c>
      <c r="E15" s="27" t="s">
        <v>175</v>
      </c>
      <c r="F15" s="22" t="s">
        <v>176</v>
      </c>
      <c r="G15" s="23" t="s">
        <v>274</v>
      </c>
      <c r="H15" s="23" t="s">
        <v>183</v>
      </c>
      <c r="I15" s="125">
        <v>54.1</v>
      </c>
      <c r="J15" s="126">
        <v>0</v>
      </c>
      <c r="K15" s="125"/>
      <c r="L15" s="127"/>
      <c r="M15" s="128" t="s">
        <v>70</v>
      </c>
    </row>
    <row r="16" spans="1:13" s="129" customFormat="1" ht="21" customHeight="1">
      <c r="A16" s="124">
        <v>10</v>
      </c>
      <c r="B16" s="32" t="s">
        <v>119</v>
      </c>
      <c r="C16" s="22" t="s">
        <v>120</v>
      </c>
      <c r="D16" s="30" t="s">
        <v>121</v>
      </c>
      <c r="E16" s="58" t="s">
        <v>122</v>
      </c>
      <c r="F16" s="22" t="s">
        <v>61</v>
      </c>
      <c r="G16" s="23" t="s">
        <v>24</v>
      </c>
      <c r="H16" s="23" t="s">
        <v>25</v>
      </c>
      <c r="I16" s="125">
        <v>55.4</v>
      </c>
      <c r="J16" s="126">
        <v>0</v>
      </c>
      <c r="K16" s="125"/>
      <c r="L16" s="127"/>
      <c r="M16" s="128" t="s">
        <v>70</v>
      </c>
    </row>
    <row r="17" spans="1:13" s="129" customFormat="1" ht="21" customHeight="1">
      <c r="A17" s="124">
        <v>11</v>
      </c>
      <c r="B17" s="38" t="s">
        <v>54</v>
      </c>
      <c r="C17" s="22" t="s">
        <v>55</v>
      </c>
      <c r="D17" s="30" t="s">
        <v>41</v>
      </c>
      <c r="E17" s="27" t="s">
        <v>233</v>
      </c>
      <c r="F17" s="22" t="s">
        <v>234</v>
      </c>
      <c r="G17" s="23" t="s">
        <v>24</v>
      </c>
      <c r="H17" s="23" t="s">
        <v>25</v>
      </c>
      <c r="I17" s="125">
        <v>56</v>
      </c>
      <c r="J17" s="126">
        <v>0</v>
      </c>
      <c r="K17" s="125"/>
      <c r="L17" s="127"/>
      <c r="M17" s="128" t="s">
        <v>70</v>
      </c>
    </row>
    <row r="18" spans="1:13" s="129" customFormat="1" ht="21" customHeight="1">
      <c r="A18" s="124">
        <v>12</v>
      </c>
      <c r="B18" s="32" t="s">
        <v>145</v>
      </c>
      <c r="C18" s="22" t="s">
        <v>146</v>
      </c>
      <c r="D18" s="30" t="s">
        <v>60</v>
      </c>
      <c r="E18" s="21" t="s">
        <v>137</v>
      </c>
      <c r="F18" s="22" t="s">
        <v>138</v>
      </c>
      <c r="G18" s="23" t="s">
        <v>139</v>
      </c>
      <c r="H18" s="23" t="s">
        <v>140</v>
      </c>
      <c r="I18" s="125">
        <v>56.3</v>
      </c>
      <c r="J18" s="126">
        <v>0</v>
      </c>
      <c r="K18" s="125"/>
      <c r="L18" s="127"/>
      <c r="M18" s="128" t="s">
        <v>70</v>
      </c>
    </row>
    <row r="19" spans="1:13" s="129" customFormat="1" ht="21" customHeight="1">
      <c r="A19" s="124">
        <v>13</v>
      </c>
      <c r="B19" s="29" t="s">
        <v>52</v>
      </c>
      <c r="C19" s="22" t="s">
        <v>53</v>
      </c>
      <c r="D19" s="30" t="s">
        <v>41</v>
      </c>
      <c r="E19" s="28" t="s">
        <v>223</v>
      </c>
      <c r="F19" s="22" t="s">
        <v>224</v>
      </c>
      <c r="G19" s="23" t="s">
        <v>24</v>
      </c>
      <c r="H19" s="23" t="s">
        <v>25</v>
      </c>
      <c r="I19" s="125">
        <v>56.6</v>
      </c>
      <c r="J19" s="126">
        <v>0</v>
      </c>
      <c r="K19" s="125"/>
      <c r="L19" s="127"/>
      <c r="M19" s="128" t="s">
        <v>70</v>
      </c>
    </row>
    <row r="20" spans="1:13" s="129" customFormat="1" ht="21" customHeight="1">
      <c r="A20" s="124">
        <v>14</v>
      </c>
      <c r="B20" s="32" t="s">
        <v>150</v>
      </c>
      <c r="C20" s="22" t="s">
        <v>151</v>
      </c>
      <c r="D20" s="30" t="s">
        <v>128</v>
      </c>
      <c r="E20" s="21" t="s">
        <v>137</v>
      </c>
      <c r="F20" s="22" t="s">
        <v>138</v>
      </c>
      <c r="G20" s="23" t="s">
        <v>139</v>
      </c>
      <c r="H20" s="23" t="s">
        <v>140</v>
      </c>
      <c r="I20" s="125">
        <v>58.8</v>
      </c>
      <c r="J20" s="126">
        <v>0</v>
      </c>
      <c r="K20" s="125"/>
      <c r="L20" s="127"/>
      <c r="M20" s="128" t="s">
        <v>70</v>
      </c>
    </row>
    <row r="21" spans="1:13" s="129" customFormat="1" ht="21" customHeight="1">
      <c r="A21" s="124">
        <v>15</v>
      </c>
      <c r="B21" s="29" t="s">
        <v>308</v>
      </c>
      <c r="C21" s="22" t="s">
        <v>309</v>
      </c>
      <c r="D21" s="30" t="s">
        <v>41</v>
      </c>
      <c r="E21" s="27" t="s">
        <v>314</v>
      </c>
      <c r="F21" s="22" t="s">
        <v>315</v>
      </c>
      <c r="G21" s="23" t="s">
        <v>312</v>
      </c>
      <c r="H21" s="23" t="s">
        <v>313</v>
      </c>
      <c r="I21" s="125">
        <v>58.9</v>
      </c>
      <c r="J21" s="126">
        <v>0</v>
      </c>
      <c r="K21" s="125"/>
      <c r="L21" s="127"/>
      <c r="M21" s="128" t="s">
        <v>70</v>
      </c>
    </row>
    <row r="22" spans="1:13" s="129" customFormat="1" ht="21" customHeight="1">
      <c r="A22" s="124">
        <v>16</v>
      </c>
      <c r="B22" s="32" t="s">
        <v>163</v>
      </c>
      <c r="C22" s="22" t="s">
        <v>164</v>
      </c>
      <c r="D22" s="30"/>
      <c r="E22" s="27" t="s">
        <v>326</v>
      </c>
      <c r="F22" s="22" t="s">
        <v>40</v>
      </c>
      <c r="G22" s="23" t="s">
        <v>158</v>
      </c>
      <c r="H22" s="23" t="s">
        <v>328</v>
      </c>
      <c r="I22" s="125">
        <v>60.5</v>
      </c>
      <c r="J22" s="126">
        <v>0</v>
      </c>
      <c r="K22" s="125"/>
      <c r="L22" s="127"/>
      <c r="M22" s="128" t="s">
        <v>70</v>
      </c>
    </row>
    <row r="23" spans="1:13" s="129" customFormat="1" ht="21" customHeight="1">
      <c r="A23" s="124">
        <v>17</v>
      </c>
      <c r="B23" s="32" t="s">
        <v>322</v>
      </c>
      <c r="C23" s="22" t="s">
        <v>323</v>
      </c>
      <c r="D23" s="30" t="s">
        <v>37</v>
      </c>
      <c r="E23" s="27" t="s">
        <v>317</v>
      </c>
      <c r="F23" s="22" t="s">
        <v>316</v>
      </c>
      <c r="G23" s="23" t="s">
        <v>312</v>
      </c>
      <c r="H23" s="23" t="s">
        <v>313</v>
      </c>
      <c r="I23" s="125">
        <v>60.9</v>
      </c>
      <c r="J23" s="126">
        <v>0</v>
      </c>
      <c r="K23" s="125"/>
      <c r="L23" s="127"/>
      <c r="M23" s="128" t="s">
        <v>70</v>
      </c>
    </row>
    <row r="24" spans="1:13" s="129" customFormat="1" ht="21" customHeight="1">
      <c r="A24" s="124">
        <v>18</v>
      </c>
      <c r="B24" s="32" t="s">
        <v>329</v>
      </c>
      <c r="C24" s="22" t="s">
        <v>330</v>
      </c>
      <c r="D24" s="30" t="s">
        <v>121</v>
      </c>
      <c r="E24" s="28" t="s">
        <v>325</v>
      </c>
      <c r="F24" s="22" t="s">
        <v>327</v>
      </c>
      <c r="G24" s="23" t="s">
        <v>155</v>
      </c>
      <c r="H24" s="23" t="s">
        <v>328</v>
      </c>
      <c r="I24" s="125">
        <v>62.3</v>
      </c>
      <c r="J24" s="126">
        <v>0</v>
      </c>
      <c r="K24" s="125"/>
      <c r="L24" s="127"/>
      <c r="M24" s="128" t="s">
        <v>70</v>
      </c>
    </row>
    <row r="25" spans="1:13" s="129" customFormat="1" ht="21" customHeight="1">
      <c r="A25" s="124">
        <v>19</v>
      </c>
      <c r="B25" s="32" t="s">
        <v>235</v>
      </c>
      <c r="C25" s="22" t="s">
        <v>236</v>
      </c>
      <c r="D25" s="20" t="s">
        <v>21</v>
      </c>
      <c r="E25" s="28" t="s">
        <v>42</v>
      </c>
      <c r="F25" s="22" t="s">
        <v>43</v>
      </c>
      <c r="G25" s="23" t="s">
        <v>24</v>
      </c>
      <c r="H25" s="23" t="s">
        <v>25</v>
      </c>
      <c r="I25" s="130">
        <v>62.6</v>
      </c>
      <c r="J25" s="126">
        <v>0</v>
      </c>
      <c r="K25" s="125"/>
      <c r="L25" s="127"/>
      <c r="M25" s="128" t="s">
        <v>70</v>
      </c>
    </row>
    <row r="26" spans="1:13" s="129" customFormat="1" ht="21" customHeight="1">
      <c r="A26" s="124">
        <v>20</v>
      </c>
      <c r="B26" s="32" t="s">
        <v>152</v>
      </c>
      <c r="C26" s="22" t="s">
        <v>324</v>
      </c>
      <c r="D26" s="30" t="s">
        <v>37</v>
      </c>
      <c r="E26" s="27" t="s">
        <v>325</v>
      </c>
      <c r="F26" s="33" t="s">
        <v>327</v>
      </c>
      <c r="G26" s="23" t="s">
        <v>155</v>
      </c>
      <c r="H26" s="23" t="s">
        <v>328</v>
      </c>
      <c r="I26" s="125">
        <v>63.5</v>
      </c>
      <c r="J26" s="126">
        <v>0</v>
      </c>
      <c r="K26" s="125"/>
      <c r="L26" s="127"/>
      <c r="M26" s="128" t="s">
        <v>70</v>
      </c>
    </row>
    <row r="27" spans="1:13" s="129" customFormat="1" ht="21" customHeight="1">
      <c r="A27" s="124">
        <v>21</v>
      </c>
      <c r="B27" s="32" t="s">
        <v>304</v>
      </c>
      <c r="C27" s="22" t="s">
        <v>40</v>
      </c>
      <c r="D27" s="30" t="s">
        <v>37</v>
      </c>
      <c r="E27" s="27" t="s">
        <v>306</v>
      </c>
      <c r="F27" s="33" t="s">
        <v>307</v>
      </c>
      <c r="G27" s="23" t="s">
        <v>300</v>
      </c>
      <c r="H27" s="23" t="s">
        <v>301</v>
      </c>
      <c r="I27" s="125">
        <v>65.6</v>
      </c>
      <c r="J27" s="126">
        <v>0</v>
      </c>
      <c r="K27" s="125"/>
      <c r="L27" s="127"/>
      <c r="M27" s="128" t="s">
        <v>70</v>
      </c>
    </row>
    <row r="28" spans="1:13" s="129" customFormat="1" ht="21" customHeight="1">
      <c r="A28" s="124">
        <v>22</v>
      </c>
      <c r="B28" s="32" t="s">
        <v>286</v>
      </c>
      <c r="C28" s="22" t="s">
        <v>287</v>
      </c>
      <c r="D28" s="30" t="s">
        <v>37</v>
      </c>
      <c r="E28" s="27" t="s">
        <v>288</v>
      </c>
      <c r="F28" s="33" t="s">
        <v>289</v>
      </c>
      <c r="G28" s="23" t="s">
        <v>161</v>
      </c>
      <c r="H28" s="23" t="s">
        <v>284</v>
      </c>
      <c r="I28" s="125">
        <v>67.2</v>
      </c>
      <c r="J28" s="126">
        <v>0</v>
      </c>
      <c r="K28" s="125"/>
      <c r="L28" s="127"/>
      <c r="M28" s="128" t="s">
        <v>70</v>
      </c>
    </row>
    <row r="29" spans="1:13" s="129" customFormat="1" ht="21" customHeight="1">
      <c r="A29" s="124">
        <v>23</v>
      </c>
      <c r="B29" s="18" t="s">
        <v>181</v>
      </c>
      <c r="C29" s="22" t="s">
        <v>182</v>
      </c>
      <c r="D29" s="20" t="s">
        <v>70</v>
      </c>
      <c r="E29" s="27" t="s">
        <v>184</v>
      </c>
      <c r="F29" s="33" t="s">
        <v>185</v>
      </c>
      <c r="G29" s="23" t="s">
        <v>186</v>
      </c>
      <c r="H29" s="23" t="s">
        <v>183</v>
      </c>
      <c r="I29" s="125">
        <v>50.8</v>
      </c>
      <c r="J29" s="126">
        <v>4</v>
      </c>
      <c r="K29" s="125"/>
      <c r="L29" s="127"/>
      <c r="M29" s="128" t="s">
        <v>128</v>
      </c>
    </row>
    <row r="30" spans="1:13" s="129" customFormat="1" ht="21" customHeight="1">
      <c r="A30" s="124">
        <v>24</v>
      </c>
      <c r="B30" s="32" t="s">
        <v>119</v>
      </c>
      <c r="C30" s="22" t="s">
        <v>120</v>
      </c>
      <c r="D30" s="30" t="s">
        <v>121</v>
      </c>
      <c r="E30" s="27" t="s">
        <v>113</v>
      </c>
      <c r="F30" s="33" t="s">
        <v>114</v>
      </c>
      <c r="G30" s="23" t="s">
        <v>24</v>
      </c>
      <c r="H30" s="23" t="s">
        <v>25</v>
      </c>
      <c r="I30" s="125">
        <v>55.6</v>
      </c>
      <c r="J30" s="126">
        <v>4</v>
      </c>
      <c r="K30" s="125"/>
      <c r="L30" s="127"/>
      <c r="M30" s="128" t="s">
        <v>128</v>
      </c>
    </row>
    <row r="31" spans="1:13" s="129" customFormat="1" ht="21" customHeight="1">
      <c r="A31" s="124">
        <v>25</v>
      </c>
      <c r="B31" s="32" t="s">
        <v>179</v>
      </c>
      <c r="C31" s="22" t="s">
        <v>180</v>
      </c>
      <c r="D31" s="30" t="s">
        <v>41</v>
      </c>
      <c r="E31" s="28" t="s">
        <v>265</v>
      </c>
      <c r="F31" s="22" t="s">
        <v>266</v>
      </c>
      <c r="G31" s="23" t="s">
        <v>170</v>
      </c>
      <c r="H31" s="23" t="s">
        <v>174</v>
      </c>
      <c r="I31" s="125">
        <v>56.2</v>
      </c>
      <c r="J31" s="126">
        <v>4</v>
      </c>
      <c r="K31" s="125"/>
      <c r="L31" s="127"/>
      <c r="M31" s="128" t="s">
        <v>128</v>
      </c>
    </row>
    <row r="32" spans="1:13" s="129" customFormat="1" ht="21" customHeight="1">
      <c r="A32" s="124">
        <v>26</v>
      </c>
      <c r="B32" s="38" t="s">
        <v>187</v>
      </c>
      <c r="C32" s="22" t="s">
        <v>188</v>
      </c>
      <c r="D32" s="30" t="s">
        <v>37</v>
      </c>
      <c r="E32" s="27" t="s">
        <v>184</v>
      </c>
      <c r="F32" s="22" t="s">
        <v>185</v>
      </c>
      <c r="G32" s="23" t="s">
        <v>186</v>
      </c>
      <c r="H32" s="23" t="s">
        <v>183</v>
      </c>
      <c r="I32" s="125">
        <v>59</v>
      </c>
      <c r="J32" s="126">
        <v>4</v>
      </c>
      <c r="K32" s="125"/>
      <c r="L32" s="127"/>
      <c r="M32" s="128" t="s">
        <v>128</v>
      </c>
    </row>
    <row r="33" spans="1:13" s="129" customFormat="1" ht="21" customHeight="1">
      <c r="A33" s="124">
        <v>27</v>
      </c>
      <c r="B33" s="32" t="s">
        <v>329</v>
      </c>
      <c r="C33" s="22" t="s">
        <v>330</v>
      </c>
      <c r="D33" s="30" t="s">
        <v>121</v>
      </c>
      <c r="E33" s="28" t="s">
        <v>326</v>
      </c>
      <c r="F33" s="22" t="s">
        <v>40</v>
      </c>
      <c r="G33" s="23" t="s">
        <v>158</v>
      </c>
      <c r="H33" s="23" t="s">
        <v>328</v>
      </c>
      <c r="I33" s="125">
        <v>80.3</v>
      </c>
      <c r="J33" s="126">
        <v>5.25</v>
      </c>
      <c r="K33" s="125"/>
      <c r="L33" s="127"/>
      <c r="M33" s="128"/>
    </row>
    <row r="34" spans="1:13" s="129" customFormat="1" ht="21" customHeight="1">
      <c r="A34" s="124">
        <v>28</v>
      </c>
      <c r="B34" s="32" t="s">
        <v>238</v>
      </c>
      <c r="C34" s="22" t="s">
        <v>241</v>
      </c>
      <c r="D34" s="30" t="s">
        <v>29</v>
      </c>
      <c r="E34" s="27" t="s">
        <v>258</v>
      </c>
      <c r="F34" s="22" t="s">
        <v>240</v>
      </c>
      <c r="G34" s="23" t="s">
        <v>24</v>
      </c>
      <c r="H34" s="23" t="s">
        <v>25</v>
      </c>
      <c r="I34" s="125">
        <v>80.7</v>
      </c>
      <c r="J34" s="126">
        <v>5.25</v>
      </c>
      <c r="K34" s="125"/>
      <c r="L34" s="127"/>
      <c r="M34" s="128"/>
    </row>
    <row r="35" spans="1:13" s="129" customFormat="1" ht="21" customHeight="1">
      <c r="A35" s="124">
        <v>29</v>
      </c>
      <c r="B35" s="32" t="s">
        <v>305</v>
      </c>
      <c r="C35" s="22" t="s">
        <v>40</v>
      </c>
      <c r="D35" s="30" t="s">
        <v>37</v>
      </c>
      <c r="E35" s="27" t="s">
        <v>306</v>
      </c>
      <c r="F35" s="22" t="s">
        <v>307</v>
      </c>
      <c r="G35" s="23" t="s">
        <v>300</v>
      </c>
      <c r="H35" s="23" t="s">
        <v>301</v>
      </c>
      <c r="I35" s="125">
        <v>74.8</v>
      </c>
      <c r="J35" s="126">
        <v>7.75</v>
      </c>
      <c r="K35" s="125"/>
      <c r="L35" s="127"/>
      <c r="M35" s="128"/>
    </row>
    <row r="36" spans="1:13" s="129" customFormat="1" ht="21" customHeight="1">
      <c r="A36" s="124">
        <v>30</v>
      </c>
      <c r="B36" s="32" t="s">
        <v>52</v>
      </c>
      <c r="C36" s="22" t="s">
        <v>53</v>
      </c>
      <c r="D36" s="30" t="s">
        <v>41</v>
      </c>
      <c r="E36" s="28" t="s">
        <v>226</v>
      </c>
      <c r="F36" s="22" t="s">
        <v>225</v>
      </c>
      <c r="G36" s="23" t="s">
        <v>24</v>
      </c>
      <c r="H36" s="23" t="s">
        <v>25</v>
      </c>
      <c r="I36" s="125">
        <v>55.7</v>
      </c>
      <c r="J36" s="126">
        <v>8</v>
      </c>
      <c r="K36" s="125"/>
      <c r="L36" s="127"/>
      <c r="M36" s="128"/>
    </row>
    <row r="37" spans="1:13" s="129" customFormat="1" ht="21" customHeight="1">
      <c r="A37" s="124">
        <v>31</v>
      </c>
      <c r="B37" s="32" t="s">
        <v>290</v>
      </c>
      <c r="C37" s="22" t="s">
        <v>291</v>
      </c>
      <c r="D37" s="30" t="s">
        <v>37</v>
      </c>
      <c r="E37" s="27" t="s">
        <v>285</v>
      </c>
      <c r="F37" s="22" t="s">
        <v>40</v>
      </c>
      <c r="G37" s="23" t="s">
        <v>283</v>
      </c>
      <c r="H37" s="23" t="s">
        <v>284</v>
      </c>
      <c r="I37" s="125">
        <v>79.5</v>
      </c>
      <c r="J37" s="126">
        <v>9</v>
      </c>
      <c r="K37" s="125"/>
      <c r="L37" s="127"/>
      <c r="M37" s="128"/>
    </row>
    <row r="38" spans="1:13" s="129" customFormat="1" ht="21" customHeight="1">
      <c r="A38" s="124"/>
      <c r="B38" s="32" t="s">
        <v>166</v>
      </c>
      <c r="C38" s="22" t="s">
        <v>167</v>
      </c>
      <c r="D38" s="20" t="s">
        <v>70</v>
      </c>
      <c r="E38" s="28" t="s">
        <v>265</v>
      </c>
      <c r="F38" s="22" t="s">
        <v>266</v>
      </c>
      <c r="G38" s="23" t="s">
        <v>170</v>
      </c>
      <c r="H38" s="23" t="s">
        <v>174</v>
      </c>
      <c r="I38" s="230" t="s">
        <v>372</v>
      </c>
      <c r="J38" s="231"/>
      <c r="K38" s="125"/>
      <c r="L38" s="127"/>
      <c r="M38" s="128"/>
    </row>
    <row r="39" spans="1:13" s="129" customFormat="1" ht="21" customHeight="1">
      <c r="A39" s="124"/>
      <c r="B39" s="32" t="s">
        <v>147</v>
      </c>
      <c r="C39" s="22" t="s">
        <v>148</v>
      </c>
      <c r="D39" s="30" t="s">
        <v>128</v>
      </c>
      <c r="E39" s="35" t="s">
        <v>149</v>
      </c>
      <c r="F39" s="22" t="s">
        <v>144</v>
      </c>
      <c r="G39" s="23" t="s">
        <v>139</v>
      </c>
      <c r="H39" s="23" t="s">
        <v>140</v>
      </c>
      <c r="I39" s="230" t="s">
        <v>372</v>
      </c>
      <c r="J39" s="231"/>
      <c r="K39" s="125"/>
      <c r="L39" s="127"/>
      <c r="M39" s="128"/>
    </row>
    <row r="40" spans="1:13" s="129" customFormat="1" ht="21" customHeight="1">
      <c r="A40" s="124"/>
      <c r="B40" s="32" t="s">
        <v>179</v>
      </c>
      <c r="C40" s="22" t="s">
        <v>180</v>
      </c>
      <c r="D40" s="30" t="s">
        <v>41</v>
      </c>
      <c r="E40" s="28" t="s">
        <v>168</v>
      </c>
      <c r="F40" s="22" t="s">
        <v>169</v>
      </c>
      <c r="G40" s="23" t="s">
        <v>170</v>
      </c>
      <c r="H40" s="23" t="s">
        <v>174</v>
      </c>
      <c r="I40" s="230" t="s">
        <v>372</v>
      </c>
      <c r="J40" s="231"/>
      <c r="K40" s="125"/>
      <c r="L40" s="127"/>
      <c r="M40" s="128"/>
    </row>
    <row r="41" spans="1:12" ht="12.75" customHeight="1">
      <c r="A41" s="139" t="s">
        <v>338</v>
      </c>
      <c r="B41" s="140"/>
      <c r="C41" s="140"/>
      <c r="D41" s="140"/>
      <c r="E41" s="140"/>
      <c r="F41" s="140"/>
      <c r="G41" s="140"/>
      <c r="H41" s="140"/>
      <c r="I41" s="140"/>
      <c r="J41" s="141" t="s">
        <v>347</v>
      </c>
      <c r="K41" s="140"/>
      <c r="L41" s="140"/>
    </row>
    <row r="42" spans="1:12" ht="12.75" customHeight="1">
      <c r="A42" s="142" t="s">
        <v>339</v>
      </c>
      <c r="D42" s="140"/>
      <c r="E42" s="140"/>
      <c r="F42" s="140"/>
      <c r="G42" s="140"/>
      <c r="H42" s="140"/>
      <c r="I42" s="140"/>
      <c r="J42" s="141" t="s">
        <v>331</v>
      </c>
      <c r="K42" s="140"/>
      <c r="L42" s="140"/>
    </row>
  </sheetData>
  <sheetProtection/>
  <mergeCells count="16">
    <mergeCell ref="M5:M6"/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I38:J38"/>
    <mergeCell ref="I39:J39"/>
    <mergeCell ref="I40:J40"/>
    <mergeCell ref="H5:H6"/>
    <mergeCell ref="I5:J5"/>
  </mergeCells>
  <conditionalFormatting sqref="C7:C8 C14 C18 C23 C25 C30 C21 C28 C34:C37 C39">
    <cfRule type="expression" priority="17" dxfId="0" stopIfTrue="1">
      <formula>$T7=2018</formula>
    </cfRule>
  </conditionalFormatting>
  <conditionalFormatting sqref="C34 C32 C30 C28 C25 C18 C15:C16 C13 C7:C8 C10">
    <cfRule type="expression" priority="15" dxfId="0" stopIfTrue="1">
      <formula>Тех1о!#REF!=2018</formula>
    </cfRule>
  </conditionalFormatting>
  <conditionalFormatting sqref="C25 C30 C39 C34:C35">
    <cfRule type="expression" priority="14" dxfId="0" stopIfTrue="1">
      <formula>$R25=2018</formula>
    </cfRule>
  </conditionalFormatting>
  <conditionalFormatting sqref="C38 C33 C31 C11">
    <cfRule type="expression" priority="13" dxfId="0" stopIfTrue="1">
      <formula>Тех1о!#REF!=2018</formula>
    </cfRule>
  </conditionalFormatting>
  <conditionalFormatting sqref="C27 C24 C22 C19">
    <cfRule type="expression" priority="12" dxfId="0" stopIfTrue="1">
      <formula>Тех1о!#REF!=2018</formula>
    </cfRule>
  </conditionalFormatting>
  <conditionalFormatting sqref="C40">
    <cfRule type="expression" priority="10" dxfId="0" stopIfTrue="1">
      <formula>$R40=2018</formula>
    </cfRule>
  </conditionalFormatting>
  <conditionalFormatting sqref="C40">
    <cfRule type="expression" priority="9" dxfId="0" stopIfTrue="1">
      <formula>$T40=2018</formula>
    </cfRule>
  </conditionalFormatting>
  <conditionalFormatting sqref="C40">
    <cfRule type="expression" priority="8" dxfId="0" stopIfTrue="1">
      <formula>$T40=2018</formula>
    </cfRule>
  </conditionalFormatting>
  <conditionalFormatting sqref="C26 C20">
    <cfRule type="expression" priority="7" dxfId="0" stopIfTrue="1">
      <formula>Тех1о!#REF!=2018</formula>
    </cfRule>
  </conditionalFormatting>
  <conditionalFormatting sqref="C29">
    <cfRule type="expression" priority="6" dxfId="0" stopIfTrue="1">
      <formula>Тех1о!#REF!=2018</formula>
    </cfRule>
  </conditionalFormatting>
  <conditionalFormatting sqref="C12">
    <cfRule type="expression" priority="3" dxfId="0" stopIfTrue="1">
      <formula>Тех1о!#REF!=2018</formula>
    </cfRule>
  </conditionalFormatting>
  <conditionalFormatting sqref="C31">
    <cfRule type="expression" priority="41" dxfId="0" stopIfTrue="1">
      <formula>Тех1о!#REF!=2018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82" zoomScaleNormal="82" zoomScalePageLayoutView="0" workbookViewId="0" topLeftCell="A1">
      <selection activeCell="Z17" sqref="Z17"/>
    </sheetView>
  </sheetViews>
  <sheetFormatPr defaultColWidth="9.140625" defaultRowHeight="15"/>
  <cols>
    <col min="1" max="1" width="3.00390625" style="112" customWidth="1"/>
    <col min="2" max="2" width="15.421875" style="112" customWidth="1"/>
    <col min="3" max="3" width="8.8515625" style="112" customWidth="1"/>
    <col min="4" max="4" width="3.8515625" style="112" customWidth="1"/>
    <col min="5" max="5" width="14.57421875" style="112" customWidth="1"/>
    <col min="6" max="6" width="8.57421875" style="112" customWidth="1"/>
    <col min="7" max="7" width="12.8515625" style="112" customWidth="1"/>
    <col min="8" max="8" width="16.57421875" style="112" customWidth="1"/>
    <col min="9" max="10" width="5.8515625" style="112" customWidth="1"/>
    <col min="11" max="11" width="5.421875" style="112" hidden="1" customWidth="1"/>
    <col min="12" max="12" width="4.421875" style="112" hidden="1" customWidth="1"/>
    <col min="13" max="13" width="2.7109375" style="112" customWidth="1"/>
    <col min="14" max="16384" width="9.140625" style="112" customWidth="1"/>
  </cols>
  <sheetData>
    <row r="1" spans="1:24" s="110" customFormat="1" ht="42" customHeight="1">
      <c r="A1" s="195" t="s">
        <v>364</v>
      </c>
      <c r="B1" s="195"/>
      <c r="C1" s="195"/>
      <c r="D1" s="195"/>
      <c r="E1" s="195"/>
      <c r="F1" s="195"/>
      <c r="G1" s="195"/>
      <c r="H1" s="195"/>
      <c r="I1" s="195"/>
      <c r="J1" s="195"/>
      <c r="K1" s="104"/>
      <c r="L1" s="104"/>
      <c r="M1" s="104"/>
      <c r="N1" s="2"/>
      <c r="O1" s="2"/>
      <c r="P1" s="2"/>
      <c r="Q1" s="2"/>
      <c r="R1" s="2"/>
      <c r="S1" s="2"/>
      <c r="T1" s="2"/>
      <c r="U1" s="2"/>
      <c r="V1" s="2"/>
      <c r="W1" s="2"/>
      <c r="X1" s="109"/>
    </row>
    <row r="2" spans="1:13" ht="14.25" customHeight="1">
      <c r="A2" s="196" t="s">
        <v>365</v>
      </c>
      <c r="B2" s="196"/>
      <c r="C2" s="196"/>
      <c r="D2" s="196"/>
      <c r="E2" s="196"/>
      <c r="F2" s="196"/>
      <c r="G2" s="196"/>
      <c r="H2" s="196"/>
      <c r="I2" s="196"/>
      <c r="J2" s="196"/>
      <c r="K2" s="111"/>
      <c r="L2" s="111"/>
      <c r="M2" s="111"/>
    </row>
    <row r="3" spans="1:13" ht="15" customHeight="1">
      <c r="A3" s="234" t="s">
        <v>374</v>
      </c>
      <c r="B3" s="234"/>
      <c r="C3" s="234"/>
      <c r="D3" s="234"/>
      <c r="E3" s="234"/>
      <c r="F3" s="234"/>
      <c r="G3" s="234"/>
      <c r="H3" s="234"/>
      <c r="I3" s="234"/>
      <c r="J3" s="234"/>
      <c r="K3" s="111"/>
      <c r="L3" s="111"/>
      <c r="M3" s="111"/>
    </row>
    <row r="4" spans="1:12" s="116" customFormat="1" ht="15.75" customHeight="1">
      <c r="A4" s="113" t="s">
        <v>1</v>
      </c>
      <c r="B4" s="114"/>
      <c r="C4" s="114"/>
      <c r="D4" s="114"/>
      <c r="E4" s="115"/>
      <c r="F4" s="115"/>
      <c r="G4" s="113"/>
      <c r="J4" s="117" t="s">
        <v>373</v>
      </c>
      <c r="K4" s="118"/>
      <c r="L4" s="118"/>
    </row>
    <row r="5" spans="1:13" ht="19.5" customHeight="1">
      <c r="A5" s="197" t="s">
        <v>359</v>
      </c>
      <c r="B5" s="193" t="s">
        <v>367</v>
      </c>
      <c r="C5" s="198" t="s">
        <v>3</v>
      </c>
      <c r="D5" s="197" t="s">
        <v>4</v>
      </c>
      <c r="E5" s="200" t="s">
        <v>5</v>
      </c>
      <c r="F5" s="198" t="s">
        <v>6</v>
      </c>
      <c r="G5" s="193" t="s">
        <v>336</v>
      </c>
      <c r="H5" s="193" t="s">
        <v>368</v>
      </c>
      <c r="I5" s="232" t="s">
        <v>369</v>
      </c>
      <c r="J5" s="233"/>
      <c r="K5" s="119"/>
      <c r="L5" s="120"/>
      <c r="M5" s="194" t="s">
        <v>370</v>
      </c>
    </row>
    <row r="6" spans="1:13" ht="25.5" customHeight="1">
      <c r="A6" s="197"/>
      <c r="B6" s="193"/>
      <c r="C6" s="199"/>
      <c r="D6" s="197"/>
      <c r="E6" s="201"/>
      <c r="F6" s="199"/>
      <c r="G6" s="193"/>
      <c r="H6" s="193"/>
      <c r="I6" s="121" t="s">
        <v>333</v>
      </c>
      <c r="J6" s="122" t="s">
        <v>371</v>
      </c>
      <c r="K6" s="121" t="s">
        <v>333</v>
      </c>
      <c r="L6" s="123" t="s">
        <v>371</v>
      </c>
      <c r="M6" s="194"/>
    </row>
    <row r="7" spans="1:13" s="129" customFormat="1" ht="22.5" customHeight="1">
      <c r="A7" s="124">
        <v>1</v>
      </c>
      <c r="B7" s="32" t="s">
        <v>166</v>
      </c>
      <c r="C7" s="22" t="s">
        <v>167</v>
      </c>
      <c r="D7" s="20" t="s">
        <v>70</v>
      </c>
      <c r="E7" s="27" t="s">
        <v>172</v>
      </c>
      <c r="F7" s="22" t="s">
        <v>173</v>
      </c>
      <c r="G7" s="23" t="s">
        <v>170</v>
      </c>
      <c r="H7" s="23" t="s">
        <v>174</v>
      </c>
      <c r="I7" s="125">
        <v>50.6</v>
      </c>
      <c r="J7" s="126">
        <v>0</v>
      </c>
      <c r="K7" s="125"/>
      <c r="L7" s="127"/>
      <c r="M7" s="128" t="s">
        <v>70</v>
      </c>
    </row>
    <row r="8" spans="1:13" s="129" customFormat="1" ht="22.5" customHeight="1">
      <c r="A8" s="124">
        <v>2</v>
      </c>
      <c r="B8" s="32" t="s">
        <v>279</v>
      </c>
      <c r="C8" s="22" t="s">
        <v>280</v>
      </c>
      <c r="D8" s="30" t="s">
        <v>121</v>
      </c>
      <c r="E8" s="28" t="s">
        <v>281</v>
      </c>
      <c r="F8" s="22" t="s">
        <v>282</v>
      </c>
      <c r="G8" s="23" t="s">
        <v>283</v>
      </c>
      <c r="H8" s="23" t="s">
        <v>284</v>
      </c>
      <c r="I8" s="125">
        <v>51.6</v>
      </c>
      <c r="J8" s="126">
        <v>0</v>
      </c>
      <c r="K8" s="125"/>
      <c r="L8" s="127"/>
      <c r="M8" s="128" t="s">
        <v>70</v>
      </c>
    </row>
    <row r="9" spans="1:13" s="129" customFormat="1" ht="22.5" customHeight="1">
      <c r="A9" s="124">
        <v>3</v>
      </c>
      <c r="B9" s="32" t="s">
        <v>267</v>
      </c>
      <c r="C9" s="22" t="s">
        <v>40</v>
      </c>
      <c r="D9" s="30" t="s">
        <v>37</v>
      </c>
      <c r="E9" s="27" t="s">
        <v>172</v>
      </c>
      <c r="F9" s="22" t="s">
        <v>173</v>
      </c>
      <c r="G9" s="23" t="s">
        <v>170</v>
      </c>
      <c r="H9" s="23" t="s">
        <v>174</v>
      </c>
      <c r="I9" s="125">
        <v>57.6</v>
      </c>
      <c r="J9" s="126">
        <v>0</v>
      </c>
      <c r="K9" s="125"/>
      <c r="L9" s="127"/>
      <c r="M9" s="128" t="s">
        <v>70</v>
      </c>
    </row>
    <row r="10" spans="1:13" s="129" customFormat="1" ht="22.5" customHeight="1">
      <c r="A10" s="124">
        <v>4</v>
      </c>
      <c r="B10" s="32" t="s">
        <v>58</v>
      </c>
      <c r="C10" s="22" t="s">
        <v>59</v>
      </c>
      <c r="D10" s="20" t="s">
        <v>60</v>
      </c>
      <c r="E10" s="27" t="s">
        <v>48</v>
      </c>
      <c r="F10" s="22" t="s">
        <v>49</v>
      </c>
      <c r="G10" s="23" t="s">
        <v>24</v>
      </c>
      <c r="H10" s="23" t="s">
        <v>25</v>
      </c>
      <c r="I10" s="125">
        <v>58.6</v>
      </c>
      <c r="J10" s="126">
        <v>0</v>
      </c>
      <c r="K10" s="125"/>
      <c r="L10" s="127"/>
      <c r="M10" s="128" t="s">
        <v>70</v>
      </c>
    </row>
    <row r="11" spans="1:13" s="129" customFormat="1" ht="22.5" customHeight="1">
      <c r="A11" s="124">
        <v>5</v>
      </c>
      <c r="B11" s="38" t="s">
        <v>126</v>
      </c>
      <c r="C11" s="22" t="s">
        <v>127</v>
      </c>
      <c r="D11" s="20" t="s">
        <v>128</v>
      </c>
      <c r="E11" s="58" t="s">
        <v>122</v>
      </c>
      <c r="F11" s="22" t="s">
        <v>61</v>
      </c>
      <c r="G11" s="23" t="s">
        <v>24</v>
      </c>
      <c r="H11" s="23" t="s">
        <v>25</v>
      </c>
      <c r="I11" s="125">
        <v>59.4</v>
      </c>
      <c r="J11" s="126">
        <v>0</v>
      </c>
      <c r="K11" s="125"/>
      <c r="L11" s="127"/>
      <c r="M11" s="128" t="s">
        <v>70</v>
      </c>
    </row>
    <row r="12" spans="1:13" s="129" customFormat="1" ht="22.5" customHeight="1">
      <c r="A12" s="124">
        <v>6</v>
      </c>
      <c r="B12" s="29" t="s">
        <v>229</v>
      </c>
      <c r="C12" s="22" t="s">
        <v>230</v>
      </c>
      <c r="D12" s="30" t="s">
        <v>41</v>
      </c>
      <c r="E12" s="28" t="s">
        <v>46</v>
      </c>
      <c r="F12" s="22" t="s">
        <v>47</v>
      </c>
      <c r="G12" s="23" t="s">
        <v>24</v>
      </c>
      <c r="H12" s="23" t="s">
        <v>25</v>
      </c>
      <c r="I12" s="125">
        <v>60.2</v>
      </c>
      <c r="J12" s="126">
        <v>0</v>
      </c>
      <c r="K12" s="125"/>
      <c r="L12" s="127"/>
      <c r="M12" s="128" t="s">
        <v>70</v>
      </c>
    </row>
    <row r="13" spans="1:13" s="129" customFormat="1" ht="22.5" customHeight="1">
      <c r="A13" s="124">
        <v>7</v>
      </c>
      <c r="B13" s="29" t="s">
        <v>99</v>
      </c>
      <c r="C13" s="22" t="s">
        <v>100</v>
      </c>
      <c r="D13" s="30" t="s">
        <v>70</v>
      </c>
      <c r="E13" s="28" t="s">
        <v>97</v>
      </c>
      <c r="F13" s="22" t="s">
        <v>98</v>
      </c>
      <c r="G13" s="23" t="s">
        <v>24</v>
      </c>
      <c r="H13" s="23" t="s">
        <v>25</v>
      </c>
      <c r="I13" s="125">
        <v>60.6</v>
      </c>
      <c r="J13" s="126">
        <v>0</v>
      </c>
      <c r="K13" s="125"/>
      <c r="L13" s="127"/>
      <c r="M13" s="128" t="s">
        <v>70</v>
      </c>
    </row>
    <row r="14" spans="1:13" s="129" customFormat="1" ht="29.25" customHeight="1">
      <c r="A14" s="124">
        <v>8</v>
      </c>
      <c r="B14" s="18" t="s">
        <v>93</v>
      </c>
      <c r="C14" s="22" t="s">
        <v>94</v>
      </c>
      <c r="D14" s="30" t="s">
        <v>70</v>
      </c>
      <c r="E14" s="27" t="s">
        <v>223</v>
      </c>
      <c r="F14" s="22" t="s">
        <v>224</v>
      </c>
      <c r="G14" s="23" t="s">
        <v>24</v>
      </c>
      <c r="H14" s="23" t="s">
        <v>25</v>
      </c>
      <c r="I14" s="125">
        <v>62.9</v>
      </c>
      <c r="J14" s="126">
        <v>0</v>
      </c>
      <c r="K14" s="125"/>
      <c r="L14" s="127"/>
      <c r="M14" s="128" t="s">
        <v>70</v>
      </c>
    </row>
    <row r="15" spans="1:13" s="129" customFormat="1" ht="22.5" customHeight="1">
      <c r="A15" s="124">
        <v>9</v>
      </c>
      <c r="B15" s="38" t="s">
        <v>102</v>
      </c>
      <c r="C15" s="22" t="s">
        <v>103</v>
      </c>
      <c r="D15" s="30" t="s">
        <v>37</v>
      </c>
      <c r="E15" s="28" t="s">
        <v>97</v>
      </c>
      <c r="F15" s="22" t="s">
        <v>98</v>
      </c>
      <c r="G15" s="23" t="s">
        <v>24</v>
      </c>
      <c r="H15" s="23" t="s">
        <v>25</v>
      </c>
      <c r="I15" s="125">
        <v>65.1</v>
      </c>
      <c r="J15" s="126">
        <v>0</v>
      </c>
      <c r="K15" s="125"/>
      <c r="L15" s="127"/>
      <c r="M15" s="128" t="s">
        <v>70</v>
      </c>
    </row>
    <row r="16" spans="1:13" s="129" customFormat="1" ht="22.5" customHeight="1">
      <c r="A16" s="124">
        <v>10</v>
      </c>
      <c r="B16" s="38" t="s">
        <v>104</v>
      </c>
      <c r="C16" s="22" t="s">
        <v>105</v>
      </c>
      <c r="D16" s="30" t="s">
        <v>37</v>
      </c>
      <c r="E16" s="27" t="s">
        <v>97</v>
      </c>
      <c r="F16" s="22" t="s">
        <v>98</v>
      </c>
      <c r="G16" s="23" t="s">
        <v>24</v>
      </c>
      <c r="H16" s="23" t="s">
        <v>25</v>
      </c>
      <c r="I16" s="125">
        <v>66.3</v>
      </c>
      <c r="J16" s="126">
        <v>0</v>
      </c>
      <c r="K16" s="125"/>
      <c r="L16" s="127"/>
      <c r="M16" s="128" t="s">
        <v>70</v>
      </c>
    </row>
    <row r="17" spans="1:13" s="129" customFormat="1" ht="30.75" customHeight="1">
      <c r="A17" s="124">
        <v>11</v>
      </c>
      <c r="B17" s="29" t="s">
        <v>318</v>
      </c>
      <c r="C17" s="22" t="s">
        <v>319</v>
      </c>
      <c r="D17" s="30" t="s">
        <v>41</v>
      </c>
      <c r="E17" s="28" t="s">
        <v>310</v>
      </c>
      <c r="F17" s="22" t="s">
        <v>311</v>
      </c>
      <c r="G17" s="23" t="s">
        <v>312</v>
      </c>
      <c r="H17" s="23" t="s">
        <v>313</v>
      </c>
      <c r="I17" s="125">
        <v>46.7</v>
      </c>
      <c r="J17" s="126">
        <v>4</v>
      </c>
      <c r="K17" s="125"/>
      <c r="L17" s="127"/>
      <c r="M17" s="128" t="s">
        <v>434</v>
      </c>
    </row>
    <row r="18" spans="1:13" s="129" customFormat="1" ht="30" customHeight="1">
      <c r="A18" s="124">
        <v>12</v>
      </c>
      <c r="B18" s="38" t="s">
        <v>102</v>
      </c>
      <c r="C18" s="22" t="s">
        <v>103</v>
      </c>
      <c r="D18" s="30" t="s">
        <v>37</v>
      </c>
      <c r="E18" s="27" t="s">
        <v>223</v>
      </c>
      <c r="F18" s="22" t="s">
        <v>224</v>
      </c>
      <c r="G18" s="23" t="s">
        <v>24</v>
      </c>
      <c r="H18" s="23" t="s">
        <v>25</v>
      </c>
      <c r="I18" s="125">
        <v>63.5</v>
      </c>
      <c r="J18" s="126">
        <v>4</v>
      </c>
      <c r="K18" s="125"/>
      <c r="L18" s="127"/>
      <c r="M18" s="128" t="s">
        <v>434</v>
      </c>
    </row>
    <row r="19" spans="1:13" s="129" customFormat="1" ht="29.25" customHeight="1">
      <c r="A19" s="124">
        <v>13</v>
      </c>
      <c r="B19" s="38" t="s">
        <v>93</v>
      </c>
      <c r="C19" s="22" t="s">
        <v>94</v>
      </c>
      <c r="D19" s="30" t="s">
        <v>70</v>
      </c>
      <c r="E19" s="28" t="s">
        <v>226</v>
      </c>
      <c r="F19" s="22" t="s">
        <v>225</v>
      </c>
      <c r="G19" s="23" t="s">
        <v>24</v>
      </c>
      <c r="H19" s="23" t="s">
        <v>25</v>
      </c>
      <c r="I19" s="125">
        <v>74.5</v>
      </c>
      <c r="J19" s="126">
        <v>4.75</v>
      </c>
      <c r="K19" s="125"/>
      <c r="L19" s="127"/>
      <c r="M19" s="128"/>
    </row>
    <row r="20" spans="1:13" s="129" customFormat="1" ht="22.5" customHeight="1">
      <c r="A20" s="124">
        <v>14</v>
      </c>
      <c r="B20" s="29" t="s">
        <v>231</v>
      </c>
      <c r="C20" s="22" t="s">
        <v>232</v>
      </c>
      <c r="D20" s="30" t="s">
        <v>41</v>
      </c>
      <c r="E20" s="65" t="s">
        <v>50</v>
      </c>
      <c r="F20" s="22" t="s">
        <v>51</v>
      </c>
      <c r="G20" s="23" t="s">
        <v>24</v>
      </c>
      <c r="H20" s="23" t="s">
        <v>25</v>
      </c>
      <c r="I20" s="125">
        <v>70.1</v>
      </c>
      <c r="J20" s="126">
        <v>7</v>
      </c>
      <c r="K20" s="125"/>
      <c r="L20" s="127"/>
      <c r="M20" s="128"/>
    </row>
    <row r="21" spans="1:13" s="129" customFormat="1" ht="30.75" customHeight="1">
      <c r="A21" s="124">
        <v>15</v>
      </c>
      <c r="B21" s="32" t="s">
        <v>189</v>
      </c>
      <c r="C21" s="22" t="s">
        <v>190</v>
      </c>
      <c r="D21" s="30" t="s">
        <v>121</v>
      </c>
      <c r="E21" s="27" t="s">
        <v>317</v>
      </c>
      <c r="F21" s="22" t="s">
        <v>316</v>
      </c>
      <c r="G21" s="23" t="s">
        <v>312</v>
      </c>
      <c r="H21" s="23" t="s">
        <v>313</v>
      </c>
      <c r="I21" s="125">
        <v>65.4</v>
      </c>
      <c r="J21" s="126">
        <v>8</v>
      </c>
      <c r="K21" s="130"/>
      <c r="L21" s="130"/>
      <c r="M21" s="128"/>
    </row>
    <row r="22" spans="1:13" s="129" customFormat="1" ht="22.5" customHeight="1">
      <c r="A22" s="124"/>
      <c r="B22" s="32" t="s">
        <v>166</v>
      </c>
      <c r="C22" s="33" t="s">
        <v>167</v>
      </c>
      <c r="D22" s="20" t="s">
        <v>70</v>
      </c>
      <c r="E22" s="27" t="s">
        <v>265</v>
      </c>
      <c r="F22" s="22" t="s">
        <v>266</v>
      </c>
      <c r="G22" s="23" t="s">
        <v>170</v>
      </c>
      <c r="H22" s="23" t="s">
        <v>174</v>
      </c>
      <c r="I22" s="230" t="s">
        <v>372</v>
      </c>
      <c r="J22" s="231"/>
      <c r="K22" s="125"/>
      <c r="L22" s="127"/>
      <c r="M22" s="128"/>
    </row>
    <row r="23" spans="1:13" s="129" customFormat="1" ht="22.5" customHeight="1">
      <c r="A23" s="124"/>
      <c r="B23" s="32" t="s">
        <v>58</v>
      </c>
      <c r="C23" s="22" t="s">
        <v>59</v>
      </c>
      <c r="D23" s="20" t="s">
        <v>60</v>
      </c>
      <c r="E23" s="27" t="s">
        <v>62</v>
      </c>
      <c r="F23" s="22" t="s">
        <v>63</v>
      </c>
      <c r="G23" s="23" t="s">
        <v>24</v>
      </c>
      <c r="H23" s="23" t="s">
        <v>25</v>
      </c>
      <c r="I23" s="230" t="s">
        <v>372</v>
      </c>
      <c r="J23" s="231"/>
      <c r="K23" s="125"/>
      <c r="L23" s="127"/>
      <c r="M23" s="128"/>
    </row>
    <row r="24" spans="1:13" s="129" customFormat="1" ht="30.75" customHeight="1">
      <c r="A24" s="124"/>
      <c r="B24" s="32" t="s">
        <v>267</v>
      </c>
      <c r="C24" s="22" t="s">
        <v>40</v>
      </c>
      <c r="D24" s="30" t="s">
        <v>37</v>
      </c>
      <c r="E24" s="27" t="s">
        <v>168</v>
      </c>
      <c r="F24" s="22" t="s">
        <v>169</v>
      </c>
      <c r="G24" s="23" t="s">
        <v>170</v>
      </c>
      <c r="H24" s="23" t="s">
        <v>174</v>
      </c>
      <c r="I24" s="230" t="s">
        <v>372</v>
      </c>
      <c r="J24" s="231"/>
      <c r="K24" s="125"/>
      <c r="L24" s="127"/>
      <c r="M24" s="128"/>
    </row>
    <row r="25" spans="1:13" s="129" customFormat="1" ht="22.5" customHeight="1">
      <c r="A25" s="124"/>
      <c r="B25" s="18" t="s">
        <v>126</v>
      </c>
      <c r="C25" s="22" t="s">
        <v>127</v>
      </c>
      <c r="D25" s="20" t="s">
        <v>128</v>
      </c>
      <c r="E25" s="28" t="s">
        <v>113</v>
      </c>
      <c r="F25" s="22" t="s">
        <v>114</v>
      </c>
      <c r="G25" s="23" t="s">
        <v>24</v>
      </c>
      <c r="H25" s="23" t="s">
        <v>25</v>
      </c>
      <c r="I25" s="230" t="s">
        <v>372</v>
      </c>
      <c r="J25" s="231"/>
      <c r="K25" s="125"/>
      <c r="L25" s="127"/>
      <c r="M25" s="128"/>
    </row>
    <row r="26" spans="1:13" s="129" customFormat="1" ht="30" customHeight="1">
      <c r="A26" s="124"/>
      <c r="B26" s="32" t="s">
        <v>166</v>
      </c>
      <c r="C26" s="22" t="s">
        <v>167</v>
      </c>
      <c r="D26" s="20" t="s">
        <v>70</v>
      </c>
      <c r="E26" s="27" t="s">
        <v>168</v>
      </c>
      <c r="F26" s="22" t="s">
        <v>169</v>
      </c>
      <c r="G26" s="23" t="s">
        <v>170</v>
      </c>
      <c r="H26" s="23" t="s">
        <v>171</v>
      </c>
      <c r="I26" s="230" t="s">
        <v>372</v>
      </c>
      <c r="J26" s="231"/>
      <c r="K26" s="125"/>
      <c r="L26" s="127"/>
      <c r="M26" s="128"/>
    </row>
    <row r="27" spans="1:13" s="129" customFormat="1" ht="30" customHeight="1">
      <c r="A27" s="124"/>
      <c r="B27" s="32" t="s">
        <v>189</v>
      </c>
      <c r="C27" s="22" t="s">
        <v>190</v>
      </c>
      <c r="D27" s="30" t="s">
        <v>121</v>
      </c>
      <c r="E27" s="28" t="s">
        <v>314</v>
      </c>
      <c r="F27" s="22" t="s">
        <v>315</v>
      </c>
      <c r="G27" s="23" t="s">
        <v>312</v>
      </c>
      <c r="H27" s="23" t="s">
        <v>313</v>
      </c>
      <c r="I27" s="230" t="s">
        <v>372</v>
      </c>
      <c r="J27" s="231"/>
      <c r="K27" s="130"/>
      <c r="L27" s="130"/>
      <c r="M27" s="128"/>
    </row>
    <row r="28" spans="1:13" s="129" customFormat="1" ht="33.75" customHeight="1">
      <c r="A28" s="124"/>
      <c r="B28" s="38" t="s">
        <v>270</v>
      </c>
      <c r="C28" s="22" t="s">
        <v>271</v>
      </c>
      <c r="D28" s="30" t="s">
        <v>37</v>
      </c>
      <c r="E28" s="28" t="s">
        <v>175</v>
      </c>
      <c r="F28" s="22" t="s">
        <v>176</v>
      </c>
      <c r="G28" s="23" t="s">
        <v>274</v>
      </c>
      <c r="H28" s="23" t="s">
        <v>183</v>
      </c>
      <c r="I28" s="230" t="s">
        <v>372</v>
      </c>
      <c r="J28" s="231"/>
      <c r="K28" s="125"/>
      <c r="L28" s="127"/>
      <c r="M28" s="128"/>
    </row>
    <row r="29" spans="1:13" s="129" customFormat="1" ht="22.5" customHeight="1">
      <c r="A29" s="132"/>
      <c r="B29" s="133"/>
      <c r="C29" s="133"/>
      <c r="D29" s="134"/>
      <c r="E29" s="64"/>
      <c r="F29" s="64"/>
      <c r="G29" s="24"/>
      <c r="H29" s="24"/>
      <c r="I29" s="135"/>
      <c r="J29" s="136"/>
      <c r="K29" s="137"/>
      <c r="L29" s="137"/>
      <c r="M29" s="138"/>
    </row>
    <row r="30" spans="1:12" ht="12.75" customHeight="1">
      <c r="A30" s="139" t="s">
        <v>338</v>
      </c>
      <c r="B30" s="140"/>
      <c r="C30" s="140"/>
      <c r="D30" s="140"/>
      <c r="E30" s="140"/>
      <c r="F30" s="140"/>
      <c r="G30" s="140"/>
      <c r="H30" s="140"/>
      <c r="I30" s="140"/>
      <c r="J30" s="141" t="s">
        <v>347</v>
      </c>
      <c r="K30" s="140"/>
      <c r="L30" s="140"/>
    </row>
    <row r="31" spans="1:12" ht="12.75" customHeight="1">
      <c r="A31" s="139"/>
      <c r="B31" s="140"/>
      <c r="C31" s="140"/>
      <c r="D31" s="140"/>
      <c r="E31" s="140"/>
      <c r="F31" s="140"/>
      <c r="G31" s="140"/>
      <c r="H31" s="140"/>
      <c r="I31" s="140"/>
      <c r="J31" s="141"/>
      <c r="K31" s="140"/>
      <c r="L31" s="140"/>
    </row>
    <row r="32" spans="1:12" ht="12.75" customHeight="1">
      <c r="A32" s="142" t="s">
        <v>339</v>
      </c>
      <c r="D32" s="140"/>
      <c r="E32" s="140"/>
      <c r="F32" s="140"/>
      <c r="G32" s="140"/>
      <c r="H32" s="140"/>
      <c r="I32" s="140"/>
      <c r="J32" s="141" t="s">
        <v>331</v>
      </c>
      <c r="K32" s="140"/>
      <c r="L32" s="140"/>
    </row>
  </sheetData>
  <sheetProtection/>
  <mergeCells count="20">
    <mergeCell ref="M5:M6"/>
    <mergeCell ref="I22:J22"/>
    <mergeCell ref="I23:J23"/>
    <mergeCell ref="I24:J24"/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I25:J25"/>
    <mergeCell ref="I26:J26"/>
    <mergeCell ref="I27:J27"/>
    <mergeCell ref="I28:J28"/>
    <mergeCell ref="H5:H6"/>
    <mergeCell ref="I5:J5"/>
  </mergeCells>
  <conditionalFormatting sqref="C11 C18:C19 D22 C26 C7 C14 C24 C28">
    <cfRule type="expression" priority="17" dxfId="0" stopIfTrue="1">
      <formula>$T7=2018</formula>
    </cfRule>
  </conditionalFormatting>
  <conditionalFormatting sqref="C23 D22 C19 C15 C11 C13 C7:C9">
    <cfRule type="expression" priority="15" dxfId="0" stopIfTrue="1">
      <formula>Тех1д!#REF!=2018</formula>
    </cfRule>
  </conditionalFormatting>
  <conditionalFormatting sqref="C19 C28 C24">
    <cfRule type="expression" priority="14" dxfId="0" stopIfTrue="1">
      <formula>$R19=2018</formula>
    </cfRule>
  </conditionalFormatting>
  <conditionalFormatting sqref="C27">
    <cfRule type="expression" priority="13" dxfId="0" stopIfTrue="1">
      <formula>Тех1д!#REF!=2018</formula>
    </cfRule>
  </conditionalFormatting>
  <conditionalFormatting sqref="C21 C16:C17 C12">
    <cfRule type="expression" priority="12" dxfId="0" stopIfTrue="1">
      <formula>Тех1д!#REF!=2018</formula>
    </cfRule>
  </conditionalFormatting>
  <conditionalFormatting sqref="C25">
    <cfRule type="expression" priority="5" dxfId="0" stopIfTrue="1">
      <formula>Тех1д!#REF!=2018</formula>
    </cfRule>
  </conditionalFormatting>
  <conditionalFormatting sqref="C20">
    <cfRule type="expression" priority="4" dxfId="0" stopIfTrue="1">
      <formula>$T23=2018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82" zoomScaleNormal="82" zoomScalePageLayoutView="0" workbookViewId="0" topLeftCell="A1">
      <selection activeCell="Z17" sqref="Z17"/>
    </sheetView>
  </sheetViews>
  <sheetFormatPr defaultColWidth="9.140625" defaultRowHeight="15"/>
  <cols>
    <col min="1" max="1" width="3.00390625" style="112" customWidth="1"/>
    <col min="2" max="2" width="15.28125" style="112" customWidth="1"/>
    <col min="3" max="3" width="8.8515625" style="112" customWidth="1"/>
    <col min="4" max="4" width="3.8515625" style="112" customWidth="1"/>
    <col min="5" max="5" width="13.57421875" style="112" customWidth="1"/>
    <col min="6" max="6" width="7.7109375" style="112" customWidth="1"/>
    <col min="7" max="7" width="12.00390625" style="112" customWidth="1"/>
    <col min="8" max="8" width="14.28125" style="112" customWidth="1"/>
    <col min="9" max="12" width="4.28125" style="112" customWidth="1"/>
    <col min="13" max="13" width="5.421875" style="112" hidden="1" customWidth="1"/>
    <col min="14" max="14" width="4.421875" style="112" hidden="1" customWidth="1"/>
    <col min="15" max="15" width="2.8515625" style="112" customWidth="1"/>
    <col min="16" max="16384" width="9.140625" style="112" customWidth="1"/>
  </cols>
  <sheetData>
    <row r="1" spans="1:26" s="110" customFormat="1" ht="35.25" customHeight="1">
      <c r="A1" s="195" t="s">
        <v>364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04"/>
      <c r="N1" s="104"/>
      <c r="O1" s="104"/>
      <c r="P1" s="2"/>
      <c r="Q1" s="2"/>
      <c r="R1" s="2"/>
      <c r="S1" s="2"/>
      <c r="T1" s="2"/>
      <c r="U1" s="2"/>
      <c r="V1" s="2"/>
      <c r="W1" s="2"/>
      <c r="X1" s="2"/>
      <c r="Y1" s="2"/>
      <c r="Z1" s="109"/>
    </row>
    <row r="2" spans="1:15" ht="21" customHeight="1">
      <c r="A2" s="196" t="s">
        <v>365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11"/>
      <c r="N2" s="111"/>
      <c r="O2" s="111"/>
    </row>
    <row r="3" spans="1:15" ht="21" customHeight="1">
      <c r="A3" s="234" t="s">
        <v>383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111"/>
      <c r="N3" s="111"/>
      <c r="O3" s="111"/>
    </row>
    <row r="4" spans="1:14" s="116" customFormat="1" ht="12" customHeight="1">
      <c r="A4" s="113" t="s">
        <v>1</v>
      </c>
      <c r="B4" s="114"/>
      <c r="C4" s="114"/>
      <c r="D4" s="114"/>
      <c r="E4" s="115"/>
      <c r="F4" s="115"/>
      <c r="G4" s="113"/>
      <c r="L4" s="117" t="s">
        <v>385</v>
      </c>
      <c r="M4" s="118"/>
      <c r="N4" s="118"/>
    </row>
    <row r="5" spans="1:15" ht="20.25" customHeight="1">
      <c r="A5" s="197" t="s">
        <v>359</v>
      </c>
      <c r="B5" s="193" t="s">
        <v>367</v>
      </c>
      <c r="C5" s="235" t="s">
        <v>3</v>
      </c>
      <c r="D5" s="197" t="s">
        <v>4</v>
      </c>
      <c r="E5" s="200" t="s">
        <v>5</v>
      </c>
      <c r="F5" s="198" t="s">
        <v>6</v>
      </c>
      <c r="G5" s="193" t="s">
        <v>336</v>
      </c>
      <c r="H5" s="193" t="s">
        <v>368</v>
      </c>
      <c r="I5" s="232" t="s">
        <v>369</v>
      </c>
      <c r="J5" s="233"/>
      <c r="K5" s="233"/>
      <c r="L5" s="233"/>
      <c r="M5" s="119"/>
      <c r="N5" s="120"/>
      <c r="O5" s="194" t="s">
        <v>370</v>
      </c>
    </row>
    <row r="6" spans="1:15" ht="15.75" customHeight="1">
      <c r="A6" s="197"/>
      <c r="B6" s="193"/>
      <c r="C6" s="236"/>
      <c r="D6" s="197"/>
      <c r="E6" s="201"/>
      <c r="F6" s="199"/>
      <c r="G6" s="193"/>
      <c r="H6" s="193"/>
      <c r="I6" s="121" t="s">
        <v>333</v>
      </c>
      <c r="J6" s="122" t="s">
        <v>371</v>
      </c>
      <c r="K6" s="121" t="s">
        <v>333</v>
      </c>
      <c r="L6" s="122" t="s">
        <v>371</v>
      </c>
      <c r="M6" s="121" t="s">
        <v>333</v>
      </c>
      <c r="N6" s="123" t="s">
        <v>371</v>
      </c>
      <c r="O6" s="194"/>
    </row>
    <row r="7" spans="1:15" s="129" customFormat="1" ht="21" customHeight="1">
      <c r="A7" s="124">
        <v>1</v>
      </c>
      <c r="B7" s="32" t="s">
        <v>179</v>
      </c>
      <c r="C7" s="22" t="s">
        <v>180</v>
      </c>
      <c r="D7" s="30" t="s">
        <v>41</v>
      </c>
      <c r="E7" s="27" t="s">
        <v>172</v>
      </c>
      <c r="F7" s="22" t="s">
        <v>173</v>
      </c>
      <c r="G7" s="23" t="s">
        <v>170</v>
      </c>
      <c r="H7" s="155" t="s">
        <v>174</v>
      </c>
      <c r="I7" s="125">
        <v>53</v>
      </c>
      <c r="J7" s="127">
        <v>0</v>
      </c>
      <c r="K7" s="125">
        <v>27.55</v>
      </c>
      <c r="L7" s="126">
        <v>0</v>
      </c>
      <c r="M7" s="125"/>
      <c r="N7" s="127"/>
      <c r="O7" s="128" t="s">
        <v>121</v>
      </c>
    </row>
    <row r="8" spans="1:15" s="129" customFormat="1" ht="21" customHeight="1">
      <c r="A8" s="124">
        <v>2</v>
      </c>
      <c r="B8" s="29" t="s">
        <v>296</v>
      </c>
      <c r="C8" s="33" t="s">
        <v>297</v>
      </c>
      <c r="D8" s="30" t="s">
        <v>37</v>
      </c>
      <c r="E8" s="27" t="s">
        <v>298</v>
      </c>
      <c r="F8" s="22" t="s">
        <v>299</v>
      </c>
      <c r="G8" s="23" t="s">
        <v>300</v>
      </c>
      <c r="H8" s="155" t="s">
        <v>301</v>
      </c>
      <c r="I8" s="125">
        <v>51</v>
      </c>
      <c r="J8" s="127">
        <v>0</v>
      </c>
      <c r="K8" s="125">
        <v>28.86</v>
      </c>
      <c r="L8" s="126">
        <v>0</v>
      </c>
      <c r="M8" s="125"/>
      <c r="N8" s="127"/>
      <c r="O8" s="128" t="s">
        <v>121</v>
      </c>
    </row>
    <row r="9" spans="1:15" s="129" customFormat="1" ht="21" customHeight="1">
      <c r="A9" s="124">
        <v>3</v>
      </c>
      <c r="B9" s="32" t="s">
        <v>302</v>
      </c>
      <c r="C9" s="22" t="s">
        <v>40</v>
      </c>
      <c r="D9" s="30" t="s">
        <v>37</v>
      </c>
      <c r="E9" s="27" t="s">
        <v>298</v>
      </c>
      <c r="F9" s="22" t="s">
        <v>299</v>
      </c>
      <c r="G9" s="23" t="s">
        <v>300</v>
      </c>
      <c r="H9" s="155" t="s">
        <v>301</v>
      </c>
      <c r="I9" s="125">
        <v>54.5</v>
      </c>
      <c r="J9" s="127">
        <v>0</v>
      </c>
      <c r="K9" s="125">
        <v>31.02</v>
      </c>
      <c r="L9" s="126">
        <v>0</v>
      </c>
      <c r="M9" s="125"/>
      <c r="N9" s="127"/>
      <c r="O9" s="128" t="s">
        <v>121</v>
      </c>
    </row>
    <row r="10" spans="1:15" s="129" customFormat="1" ht="21" customHeight="1">
      <c r="A10" s="124">
        <v>4</v>
      </c>
      <c r="B10" s="29" t="s">
        <v>292</v>
      </c>
      <c r="C10" s="22" t="s">
        <v>293</v>
      </c>
      <c r="D10" s="30" t="s">
        <v>121</v>
      </c>
      <c r="E10" s="28" t="s">
        <v>294</v>
      </c>
      <c r="F10" s="22" t="s">
        <v>295</v>
      </c>
      <c r="G10" s="23" t="s">
        <v>283</v>
      </c>
      <c r="H10" s="155" t="s">
        <v>284</v>
      </c>
      <c r="I10" s="125">
        <v>54.1</v>
      </c>
      <c r="J10" s="127">
        <v>0</v>
      </c>
      <c r="K10" s="125">
        <v>34</v>
      </c>
      <c r="L10" s="126">
        <v>0</v>
      </c>
      <c r="M10" s="125"/>
      <c r="N10" s="127"/>
      <c r="O10" s="128" t="s">
        <v>121</v>
      </c>
    </row>
    <row r="11" spans="1:15" s="129" customFormat="1" ht="21" customHeight="1">
      <c r="A11" s="124">
        <v>5</v>
      </c>
      <c r="B11" s="29" t="s">
        <v>290</v>
      </c>
      <c r="C11" s="22" t="s">
        <v>291</v>
      </c>
      <c r="D11" s="30" t="s">
        <v>37</v>
      </c>
      <c r="E11" s="28" t="s">
        <v>285</v>
      </c>
      <c r="F11" s="22" t="s">
        <v>40</v>
      </c>
      <c r="G11" s="23" t="s">
        <v>283</v>
      </c>
      <c r="H11" s="155" t="s">
        <v>284</v>
      </c>
      <c r="I11" s="125">
        <v>59.9</v>
      </c>
      <c r="J11" s="127">
        <v>0</v>
      </c>
      <c r="K11" s="125">
        <v>34.38</v>
      </c>
      <c r="L11" s="126">
        <v>0</v>
      </c>
      <c r="M11" s="125"/>
      <c r="N11" s="127"/>
      <c r="O11" s="128" t="s">
        <v>121</v>
      </c>
    </row>
    <row r="12" spans="1:15" s="129" customFormat="1" ht="21" customHeight="1">
      <c r="A12" s="124">
        <v>6</v>
      </c>
      <c r="B12" s="38" t="s">
        <v>181</v>
      </c>
      <c r="C12" s="22" t="s">
        <v>182</v>
      </c>
      <c r="D12" s="20" t="s">
        <v>70</v>
      </c>
      <c r="E12" s="28" t="s">
        <v>184</v>
      </c>
      <c r="F12" s="22" t="s">
        <v>185</v>
      </c>
      <c r="G12" s="23" t="s">
        <v>186</v>
      </c>
      <c r="H12" s="155" t="s">
        <v>183</v>
      </c>
      <c r="I12" s="130">
        <v>58.9</v>
      </c>
      <c r="J12" s="127">
        <v>0</v>
      </c>
      <c r="K12" s="130">
        <v>34.79</v>
      </c>
      <c r="L12" s="126">
        <v>0</v>
      </c>
      <c r="M12" s="125"/>
      <c r="N12" s="127"/>
      <c r="O12" s="128" t="s">
        <v>121</v>
      </c>
    </row>
    <row r="13" spans="1:15" s="129" customFormat="1" ht="21" customHeight="1">
      <c r="A13" s="124">
        <v>7</v>
      </c>
      <c r="B13" s="32" t="s">
        <v>235</v>
      </c>
      <c r="C13" s="22" t="s">
        <v>236</v>
      </c>
      <c r="D13" s="20" t="s">
        <v>21</v>
      </c>
      <c r="E13" s="27" t="s">
        <v>256</v>
      </c>
      <c r="F13" s="22" t="s">
        <v>237</v>
      </c>
      <c r="G13" s="23" t="s">
        <v>24</v>
      </c>
      <c r="H13" s="155" t="s">
        <v>25</v>
      </c>
      <c r="I13" s="125">
        <v>67.6</v>
      </c>
      <c r="J13" s="127">
        <v>0</v>
      </c>
      <c r="K13" s="125">
        <v>34.99</v>
      </c>
      <c r="L13" s="126">
        <v>0</v>
      </c>
      <c r="M13" s="125"/>
      <c r="N13" s="127"/>
      <c r="O13" s="128" t="s">
        <v>121</v>
      </c>
    </row>
    <row r="14" spans="1:15" s="129" customFormat="1" ht="21" customHeight="1">
      <c r="A14" s="124">
        <v>8</v>
      </c>
      <c r="B14" s="32" t="s">
        <v>235</v>
      </c>
      <c r="C14" s="22" t="s">
        <v>236</v>
      </c>
      <c r="D14" s="20" t="s">
        <v>21</v>
      </c>
      <c r="E14" s="27" t="s">
        <v>42</v>
      </c>
      <c r="F14" s="22" t="s">
        <v>43</v>
      </c>
      <c r="G14" s="23" t="s">
        <v>24</v>
      </c>
      <c r="H14" s="155" t="s">
        <v>25</v>
      </c>
      <c r="I14" s="125">
        <v>62.9</v>
      </c>
      <c r="J14" s="127">
        <v>0</v>
      </c>
      <c r="K14" s="125">
        <v>35.39</v>
      </c>
      <c r="L14" s="126">
        <v>0</v>
      </c>
      <c r="M14" s="125"/>
      <c r="N14" s="127"/>
      <c r="O14" s="128" t="s">
        <v>121</v>
      </c>
    </row>
    <row r="15" spans="1:15" s="129" customFormat="1" ht="21" customHeight="1">
      <c r="A15" s="124">
        <v>9</v>
      </c>
      <c r="B15" s="32" t="s">
        <v>305</v>
      </c>
      <c r="C15" s="22" t="s">
        <v>40</v>
      </c>
      <c r="D15" s="30" t="s">
        <v>37</v>
      </c>
      <c r="E15" s="27" t="s">
        <v>306</v>
      </c>
      <c r="F15" s="22" t="s">
        <v>307</v>
      </c>
      <c r="G15" s="23" t="s">
        <v>300</v>
      </c>
      <c r="H15" s="155" t="s">
        <v>301</v>
      </c>
      <c r="I15" s="125">
        <v>66.4</v>
      </c>
      <c r="J15" s="127">
        <v>0</v>
      </c>
      <c r="K15" s="125">
        <v>36.72</v>
      </c>
      <c r="L15" s="126">
        <v>0</v>
      </c>
      <c r="M15" s="125"/>
      <c r="N15" s="127"/>
      <c r="O15" s="128" t="s">
        <v>121</v>
      </c>
    </row>
    <row r="16" spans="1:15" s="129" customFormat="1" ht="21" customHeight="1">
      <c r="A16" s="124">
        <v>10</v>
      </c>
      <c r="B16" s="32" t="s">
        <v>119</v>
      </c>
      <c r="C16" s="22" t="s">
        <v>120</v>
      </c>
      <c r="D16" s="30" t="s">
        <v>121</v>
      </c>
      <c r="E16" s="27" t="s">
        <v>113</v>
      </c>
      <c r="F16" s="22" t="s">
        <v>114</v>
      </c>
      <c r="G16" s="23" t="s">
        <v>24</v>
      </c>
      <c r="H16" s="155" t="s">
        <v>25</v>
      </c>
      <c r="I16" s="125">
        <v>59.3</v>
      </c>
      <c r="J16" s="127">
        <v>0</v>
      </c>
      <c r="K16" s="125">
        <v>36.93</v>
      </c>
      <c r="L16" s="126">
        <v>0</v>
      </c>
      <c r="M16" s="125"/>
      <c r="N16" s="127"/>
      <c r="O16" s="128" t="s">
        <v>121</v>
      </c>
    </row>
    <row r="17" spans="1:15" s="129" customFormat="1" ht="21" customHeight="1">
      <c r="A17" s="124">
        <v>11</v>
      </c>
      <c r="B17" s="29" t="s">
        <v>52</v>
      </c>
      <c r="C17" s="22" t="s">
        <v>53</v>
      </c>
      <c r="D17" s="30" t="s">
        <v>41</v>
      </c>
      <c r="E17" s="28" t="s">
        <v>226</v>
      </c>
      <c r="F17" s="22" t="s">
        <v>225</v>
      </c>
      <c r="G17" s="23" t="s">
        <v>24</v>
      </c>
      <c r="H17" s="155" t="s">
        <v>25</v>
      </c>
      <c r="I17" s="125">
        <v>58.8</v>
      </c>
      <c r="J17" s="127">
        <v>0</v>
      </c>
      <c r="K17" s="125">
        <v>38.01</v>
      </c>
      <c r="L17" s="126">
        <v>0</v>
      </c>
      <c r="M17" s="125"/>
      <c r="N17" s="127"/>
      <c r="O17" s="128" t="s">
        <v>121</v>
      </c>
    </row>
    <row r="18" spans="1:15" s="129" customFormat="1" ht="21" customHeight="1">
      <c r="A18" s="124">
        <v>12</v>
      </c>
      <c r="B18" s="32" t="s">
        <v>152</v>
      </c>
      <c r="C18" s="22" t="s">
        <v>324</v>
      </c>
      <c r="D18" s="30" t="s">
        <v>37</v>
      </c>
      <c r="E18" s="27" t="s">
        <v>325</v>
      </c>
      <c r="F18" s="22" t="s">
        <v>327</v>
      </c>
      <c r="G18" s="23" t="s">
        <v>155</v>
      </c>
      <c r="H18" s="155" t="s">
        <v>328</v>
      </c>
      <c r="I18" s="125">
        <v>68.7</v>
      </c>
      <c r="J18" s="127">
        <v>0</v>
      </c>
      <c r="K18" s="125">
        <v>42.91</v>
      </c>
      <c r="L18" s="126">
        <v>0</v>
      </c>
      <c r="M18" s="125"/>
      <c r="N18" s="127"/>
      <c r="O18" s="128" t="s">
        <v>121</v>
      </c>
    </row>
    <row r="19" spans="1:15" s="129" customFormat="1" ht="21" customHeight="1">
      <c r="A19" s="124">
        <v>13</v>
      </c>
      <c r="B19" s="32" t="s">
        <v>238</v>
      </c>
      <c r="C19" s="22" t="s">
        <v>241</v>
      </c>
      <c r="D19" s="30" t="s">
        <v>29</v>
      </c>
      <c r="E19" s="27" t="s">
        <v>257</v>
      </c>
      <c r="F19" s="22" t="s">
        <v>239</v>
      </c>
      <c r="G19" s="23" t="s">
        <v>24</v>
      </c>
      <c r="H19" s="155" t="s">
        <v>25</v>
      </c>
      <c r="I19" s="125">
        <v>59.6</v>
      </c>
      <c r="J19" s="127">
        <v>0</v>
      </c>
      <c r="K19" s="125">
        <v>29.49</v>
      </c>
      <c r="L19" s="126">
        <v>4</v>
      </c>
      <c r="M19" s="125"/>
      <c r="N19" s="127"/>
      <c r="O19" s="128" t="s">
        <v>60</v>
      </c>
    </row>
    <row r="20" spans="1:15" s="129" customFormat="1" ht="21" customHeight="1">
      <c r="A20" s="124">
        <v>14</v>
      </c>
      <c r="B20" s="38" t="s">
        <v>54</v>
      </c>
      <c r="C20" s="33" t="s">
        <v>55</v>
      </c>
      <c r="D20" s="30" t="s">
        <v>41</v>
      </c>
      <c r="E20" s="27" t="s">
        <v>233</v>
      </c>
      <c r="F20" s="22" t="s">
        <v>234</v>
      </c>
      <c r="G20" s="23" t="s">
        <v>24</v>
      </c>
      <c r="H20" s="155" t="s">
        <v>25</v>
      </c>
      <c r="I20" s="125">
        <v>58.3</v>
      </c>
      <c r="J20" s="127">
        <v>0</v>
      </c>
      <c r="K20" s="230" t="s">
        <v>372</v>
      </c>
      <c r="L20" s="231"/>
      <c r="M20" s="125"/>
      <c r="N20" s="127"/>
      <c r="O20" s="128"/>
    </row>
    <row r="21" spans="1:15" s="129" customFormat="1" ht="21" customHeight="1">
      <c r="A21" s="124"/>
      <c r="B21" s="32" t="s">
        <v>303</v>
      </c>
      <c r="C21" s="22" t="s">
        <v>40</v>
      </c>
      <c r="D21" s="30" t="s">
        <v>37</v>
      </c>
      <c r="E21" s="28" t="s">
        <v>298</v>
      </c>
      <c r="F21" s="22" t="s">
        <v>299</v>
      </c>
      <c r="G21" s="23" t="s">
        <v>300</v>
      </c>
      <c r="H21" s="155" t="s">
        <v>301</v>
      </c>
      <c r="I21" s="130">
        <v>77.3</v>
      </c>
      <c r="J21" s="127">
        <v>2</v>
      </c>
      <c r="K21" s="230" t="s">
        <v>307</v>
      </c>
      <c r="L21" s="231"/>
      <c r="M21" s="125"/>
      <c r="N21" s="127"/>
      <c r="O21" s="128"/>
    </row>
    <row r="22" spans="1:15" s="129" customFormat="1" ht="21" customHeight="1">
      <c r="A22" s="124">
        <v>15</v>
      </c>
      <c r="B22" s="32" t="s">
        <v>308</v>
      </c>
      <c r="C22" s="22" t="s">
        <v>309</v>
      </c>
      <c r="D22" s="30" t="s">
        <v>41</v>
      </c>
      <c r="E22" s="27" t="s">
        <v>314</v>
      </c>
      <c r="F22" s="22" t="s">
        <v>315</v>
      </c>
      <c r="G22" s="23" t="s">
        <v>312</v>
      </c>
      <c r="H22" s="155" t="s">
        <v>313</v>
      </c>
      <c r="I22" s="125">
        <v>59.6</v>
      </c>
      <c r="J22" s="127">
        <v>4</v>
      </c>
      <c r="K22" s="230" t="s">
        <v>307</v>
      </c>
      <c r="L22" s="231"/>
      <c r="M22" s="125"/>
      <c r="N22" s="127"/>
      <c r="O22" s="128"/>
    </row>
    <row r="23" spans="1:15" s="129" customFormat="1" ht="21" customHeight="1">
      <c r="A23" s="124">
        <v>16</v>
      </c>
      <c r="B23" s="32" t="s">
        <v>44</v>
      </c>
      <c r="C23" s="22" t="s">
        <v>45</v>
      </c>
      <c r="D23" s="30" t="s">
        <v>41</v>
      </c>
      <c r="E23" s="27" t="s">
        <v>48</v>
      </c>
      <c r="F23" s="22" t="s">
        <v>49</v>
      </c>
      <c r="G23" s="23" t="s">
        <v>24</v>
      </c>
      <c r="H23" s="155" t="s">
        <v>25</v>
      </c>
      <c r="I23" s="125">
        <v>71.5</v>
      </c>
      <c r="J23" s="127">
        <v>4</v>
      </c>
      <c r="K23" s="230" t="s">
        <v>307</v>
      </c>
      <c r="L23" s="231"/>
      <c r="M23" s="125"/>
      <c r="N23" s="127"/>
      <c r="O23" s="128"/>
    </row>
    <row r="24" spans="1:15" s="129" customFormat="1" ht="21" customHeight="1">
      <c r="A24" s="124">
        <v>17</v>
      </c>
      <c r="B24" s="38" t="s">
        <v>187</v>
      </c>
      <c r="C24" s="22" t="s">
        <v>188</v>
      </c>
      <c r="D24" s="30" t="s">
        <v>37</v>
      </c>
      <c r="E24" s="27" t="s">
        <v>184</v>
      </c>
      <c r="F24" s="22" t="s">
        <v>185</v>
      </c>
      <c r="G24" s="23" t="s">
        <v>186</v>
      </c>
      <c r="H24" s="155" t="s">
        <v>183</v>
      </c>
      <c r="I24" s="125">
        <v>77.16</v>
      </c>
      <c r="J24" s="127">
        <v>6</v>
      </c>
      <c r="K24" s="230" t="s">
        <v>307</v>
      </c>
      <c r="L24" s="231"/>
      <c r="M24" s="125"/>
      <c r="N24" s="127"/>
      <c r="O24" s="128"/>
    </row>
    <row r="25" spans="1:15" s="129" customFormat="1" ht="21" customHeight="1">
      <c r="A25" s="124">
        <v>18</v>
      </c>
      <c r="B25" s="29" t="s">
        <v>322</v>
      </c>
      <c r="C25" s="33" t="s">
        <v>323</v>
      </c>
      <c r="D25" s="30" t="s">
        <v>37</v>
      </c>
      <c r="E25" s="27" t="s">
        <v>317</v>
      </c>
      <c r="F25" s="22" t="s">
        <v>316</v>
      </c>
      <c r="G25" s="23" t="s">
        <v>312</v>
      </c>
      <c r="H25" s="155" t="s">
        <v>313</v>
      </c>
      <c r="I25" s="125">
        <v>78.7</v>
      </c>
      <c r="J25" s="127">
        <v>6</v>
      </c>
      <c r="K25" s="230" t="s">
        <v>307</v>
      </c>
      <c r="L25" s="231"/>
      <c r="M25" s="125"/>
      <c r="N25" s="127"/>
      <c r="O25" s="128"/>
    </row>
    <row r="26" spans="1:15" s="129" customFormat="1" ht="21" customHeight="1">
      <c r="A26" s="124">
        <v>19</v>
      </c>
      <c r="B26" s="32" t="s">
        <v>163</v>
      </c>
      <c r="C26" s="22" t="s">
        <v>164</v>
      </c>
      <c r="D26" s="30"/>
      <c r="E26" s="27" t="s">
        <v>326</v>
      </c>
      <c r="F26" s="22" t="s">
        <v>40</v>
      </c>
      <c r="G26" s="23" t="s">
        <v>158</v>
      </c>
      <c r="H26" s="155" t="s">
        <v>328</v>
      </c>
      <c r="I26" s="125">
        <v>67.8</v>
      </c>
      <c r="J26" s="127">
        <v>8</v>
      </c>
      <c r="K26" s="230" t="s">
        <v>307</v>
      </c>
      <c r="L26" s="231"/>
      <c r="M26" s="125"/>
      <c r="N26" s="127"/>
      <c r="O26" s="128"/>
    </row>
    <row r="27" spans="1:15" s="129" customFormat="1" ht="21" customHeight="1">
      <c r="A27" s="124"/>
      <c r="B27" s="32" t="s">
        <v>119</v>
      </c>
      <c r="C27" s="22" t="s">
        <v>120</v>
      </c>
      <c r="D27" s="30" t="s">
        <v>121</v>
      </c>
      <c r="E27" s="58" t="s">
        <v>122</v>
      </c>
      <c r="F27" s="22" t="s">
        <v>61</v>
      </c>
      <c r="G27" s="23" t="s">
        <v>24</v>
      </c>
      <c r="H27" s="155" t="s">
        <v>25</v>
      </c>
      <c r="I27" s="230" t="s">
        <v>372</v>
      </c>
      <c r="J27" s="237"/>
      <c r="K27" s="237"/>
      <c r="L27" s="231"/>
      <c r="M27" s="125"/>
      <c r="N27" s="127"/>
      <c r="O27" s="128"/>
    </row>
    <row r="28" spans="1:15" s="129" customFormat="1" ht="21" customHeight="1">
      <c r="A28" s="124"/>
      <c r="B28" s="32" t="s">
        <v>52</v>
      </c>
      <c r="C28" s="22" t="s">
        <v>53</v>
      </c>
      <c r="D28" s="30" t="s">
        <v>41</v>
      </c>
      <c r="E28" s="27" t="s">
        <v>223</v>
      </c>
      <c r="F28" s="22" t="s">
        <v>224</v>
      </c>
      <c r="G28" s="23" t="s">
        <v>24</v>
      </c>
      <c r="H28" s="155" t="s">
        <v>25</v>
      </c>
      <c r="I28" s="230" t="s">
        <v>372</v>
      </c>
      <c r="J28" s="237"/>
      <c r="K28" s="237"/>
      <c r="L28" s="231"/>
      <c r="M28" s="125"/>
      <c r="N28" s="127"/>
      <c r="O28" s="128"/>
    </row>
    <row r="29" spans="1:15" s="129" customFormat="1" ht="21" customHeight="1">
      <c r="A29" s="124"/>
      <c r="B29" s="38" t="s">
        <v>181</v>
      </c>
      <c r="C29" s="22" t="s">
        <v>182</v>
      </c>
      <c r="D29" s="20" t="s">
        <v>70</v>
      </c>
      <c r="E29" s="28" t="s">
        <v>175</v>
      </c>
      <c r="F29" s="22" t="s">
        <v>176</v>
      </c>
      <c r="G29" s="23" t="s">
        <v>274</v>
      </c>
      <c r="H29" s="155" t="s">
        <v>183</v>
      </c>
      <c r="I29" s="230" t="s">
        <v>372</v>
      </c>
      <c r="J29" s="237"/>
      <c r="K29" s="237"/>
      <c r="L29" s="231"/>
      <c r="M29" s="125"/>
      <c r="N29" s="127"/>
      <c r="O29" s="128"/>
    </row>
    <row r="30" spans="1:15" s="129" customFormat="1" ht="21" customHeight="1">
      <c r="A30" s="124"/>
      <c r="B30" s="29" t="s">
        <v>286</v>
      </c>
      <c r="C30" s="22" t="s">
        <v>287</v>
      </c>
      <c r="D30" s="30" t="s">
        <v>37</v>
      </c>
      <c r="E30" s="28" t="s">
        <v>288</v>
      </c>
      <c r="F30" s="22" t="s">
        <v>289</v>
      </c>
      <c r="G30" s="23" t="s">
        <v>161</v>
      </c>
      <c r="H30" s="155" t="s">
        <v>284</v>
      </c>
      <c r="I30" s="230" t="s">
        <v>372</v>
      </c>
      <c r="J30" s="237"/>
      <c r="K30" s="237"/>
      <c r="L30" s="231"/>
      <c r="M30" s="125"/>
      <c r="N30" s="127"/>
      <c r="O30" s="128"/>
    </row>
    <row r="31" spans="1:15" s="129" customFormat="1" ht="21" customHeight="1">
      <c r="A31" s="124"/>
      <c r="B31" s="32" t="s">
        <v>308</v>
      </c>
      <c r="C31" s="22" t="s">
        <v>309</v>
      </c>
      <c r="D31" s="30" t="s">
        <v>41</v>
      </c>
      <c r="E31" s="28" t="s">
        <v>310</v>
      </c>
      <c r="F31" s="22" t="s">
        <v>311</v>
      </c>
      <c r="G31" s="23" t="s">
        <v>312</v>
      </c>
      <c r="H31" s="155" t="s">
        <v>313</v>
      </c>
      <c r="I31" s="230" t="s">
        <v>372</v>
      </c>
      <c r="J31" s="237"/>
      <c r="K31" s="237"/>
      <c r="L31" s="231"/>
      <c r="M31" s="125"/>
      <c r="N31" s="127"/>
      <c r="O31" s="128"/>
    </row>
    <row r="33" spans="1:15" s="129" customFormat="1" ht="21" customHeight="1">
      <c r="A33" s="132"/>
      <c r="B33" s="54"/>
      <c r="C33" s="62"/>
      <c r="D33" s="134"/>
      <c r="E33" s="64"/>
      <c r="F33" s="62"/>
      <c r="G33" s="24"/>
      <c r="H33" s="24"/>
      <c r="I33" s="135"/>
      <c r="J33" s="135"/>
      <c r="K33" s="135"/>
      <c r="L33" s="135"/>
      <c r="M33" s="135"/>
      <c r="N33" s="146"/>
      <c r="O33" s="138"/>
    </row>
    <row r="34" spans="1:14" ht="12.75" customHeight="1">
      <c r="A34" s="139" t="s">
        <v>338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1" t="s">
        <v>347</v>
      </c>
      <c r="M34" s="140"/>
      <c r="N34" s="140"/>
    </row>
    <row r="35" spans="1:14" ht="12.75" customHeight="1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1"/>
      <c r="M35" s="140"/>
      <c r="N35" s="140"/>
    </row>
    <row r="36" spans="1:14" ht="12.75" customHeight="1">
      <c r="A36" s="142" t="s">
        <v>339</v>
      </c>
      <c r="D36" s="140"/>
      <c r="E36" s="140"/>
      <c r="F36" s="140"/>
      <c r="G36" s="140"/>
      <c r="H36" s="140"/>
      <c r="I36" s="140"/>
      <c r="J36" s="140"/>
      <c r="K36" s="140"/>
      <c r="L36" s="141" t="s">
        <v>331</v>
      </c>
      <c r="M36" s="140"/>
      <c r="N36" s="140"/>
    </row>
  </sheetData>
  <sheetProtection/>
  <mergeCells count="25">
    <mergeCell ref="A1:L1"/>
    <mergeCell ref="A2:L2"/>
    <mergeCell ref="A3:L3"/>
    <mergeCell ref="A5:A6"/>
    <mergeCell ref="B5:B6"/>
    <mergeCell ref="C5:C6"/>
    <mergeCell ref="D5:D6"/>
    <mergeCell ref="E5:E6"/>
    <mergeCell ref="F5:F6"/>
    <mergeCell ref="G5:G6"/>
    <mergeCell ref="H5:H6"/>
    <mergeCell ref="I5:L5"/>
    <mergeCell ref="O5:O6"/>
    <mergeCell ref="K20:L20"/>
    <mergeCell ref="K22:L22"/>
    <mergeCell ref="I31:L31"/>
    <mergeCell ref="K21:L21"/>
    <mergeCell ref="K25:L25"/>
    <mergeCell ref="K26:L26"/>
    <mergeCell ref="I27:L27"/>
    <mergeCell ref="I28:L28"/>
    <mergeCell ref="I29:L29"/>
    <mergeCell ref="I30:L30"/>
    <mergeCell ref="K23:L23"/>
    <mergeCell ref="K24:L24"/>
  </mergeCells>
  <conditionalFormatting sqref="C7:C8 C11 C22 C26:C27 C31 C24 C29">
    <cfRule type="expression" priority="35" dxfId="0" stopIfTrue="1">
      <formula>$V7=2018</formula>
    </cfRule>
  </conditionalFormatting>
  <conditionalFormatting sqref="C13:D13 C31 C33 C24 D28 C26:C29 C7:C22 D20">
    <cfRule type="expression" priority="34" dxfId="0" stopIfTrue="1">
      <formula>Тех2о!#REF!=2018</formula>
    </cfRule>
  </conditionalFormatting>
  <conditionalFormatting sqref="C27 C31">
    <cfRule type="expression" priority="33" dxfId="0" stopIfTrue="1">
      <formula>$T27=2018</formula>
    </cfRule>
  </conditionalFormatting>
  <conditionalFormatting sqref="C9 C16 C31">
    <cfRule type="expression" priority="32" dxfId="0" stopIfTrue="1">
      <formula>Тех2о!#REF!=2018</formula>
    </cfRule>
  </conditionalFormatting>
  <conditionalFormatting sqref="C28 C25 C12:C15 C17:C18 C30">
    <cfRule type="expression" priority="31" dxfId="0" stopIfTrue="1">
      <formula>Тех2о!#REF!=2018</formula>
    </cfRule>
  </conditionalFormatting>
  <conditionalFormatting sqref="C7 C22:C23">
    <cfRule type="expression" priority="27" dxfId="0" stopIfTrue="1">
      <formula>Тех2о!#REF!=2018</formula>
    </cfRule>
  </conditionalFormatting>
  <conditionalFormatting sqref="C30">
    <cfRule type="expression" priority="26" dxfId="0" stopIfTrue="1">
      <formula>Тех2о!#REF!=2018</formula>
    </cfRule>
  </conditionalFormatting>
  <conditionalFormatting sqref="C11 C24 D28 C13:C14 C8:C9 C18:C19 C26:C29 C20:D20 C33 C21:C22">
    <cfRule type="expression" priority="23" dxfId="0" stopIfTrue="1">
      <formula>$S8=2018</formula>
    </cfRule>
  </conditionalFormatting>
  <conditionalFormatting sqref="C24 C26 C18 C28:C29 C20">
    <cfRule type="expression" priority="21" dxfId="0" stopIfTrue="1">
      <formula>$Q18=2018</formula>
    </cfRule>
  </conditionalFormatting>
  <conditionalFormatting sqref="C33 C21">
    <cfRule type="expression" priority="17" dxfId="0" stopIfTrue="1">
      <formula>Тех2о!#REF!=2018</formula>
    </cfRule>
  </conditionalFormatting>
  <conditionalFormatting sqref="C9">
    <cfRule type="expression" priority="16" dxfId="0" stopIfTrue="1">
      <formula>$S31=2018</formula>
    </cfRule>
  </conditionalFormatting>
  <conditionalFormatting sqref="C10">
    <cfRule type="expression" priority="15" dxfId="0" stopIfTrue="1">
      <formula>Тех2о!#REF!=2018</formula>
    </cfRule>
  </conditionalFormatting>
  <conditionalFormatting sqref="C27">
    <cfRule type="expression" priority="14" dxfId="0" stopIfTrue="1">
      <formula>$S27=2018</formula>
    </cfRule>
  </conditionalFormatting>
  <conditionalFormatting sqref="C27">
    <cfRule type="expression" priority="13" dxfId="0" stopIfTrue="1">
      <formula>$S27=2018</formula>
    </cfRule>
  </conditionalFormatting>
  <conditionalFormatting sqref="C29">
    <cfRule type="expression" priority="12" dxfId="0" stopIfTrue="1">
      <formula>$Q29=2018</formula>
    </cfRule>
  </conditionalFormatting>
  <conditionalFormatting sqref="C10">
    <cfRule type="expression" priority="6" dxfId="0" stopIfTrue="1">
      <formula>$S18=2018</formula>
    </cfRule>
  </conditionalFormatting>
  <conditionalFormatting sqref="C23">
    <cfRule type="expression" priority="1" dxfId="0" stopIfTrue="1">
      <formula>$S23=2018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zoomScale="82" zoomScaleNormal="82" zoomScalePageLayoutView="0" workbookViewId="0" topLeftCell="A7">
      <selection activeCell="Z17" sqref="Z17"/>
    </sheetView>
  </sheetViews>
  <sheetFormatPr defaultColWidth="9.140625" defaultRowHeight="15"/>
  <cols>
    <col min="1" max="1" width="3.00390625" style="112" customWidth="1"/>
    <col min="2" max="2" width="12.140625" style="112" customWidth="1"/>
    <col min="3" max="3" width="8.8515625" style="112" customWidth="1"/>
    <col min="4" max="4" width="3.8515625" style="112" customWidth="1"/>
    <col min="5" max="5" width="13.57421875" style="112" customWidth="1"/>
    <col min="6" max="6" width="8.57421875" style="112" customWidth="1"/>
    <col min="7" max="7" width="12.00390625" style="112" customWidth="1"/>
    <col min="8" max="8" width="15.140625" style="112" customWidth="1"/>
    <col min="9" max="12" width="4.57421875" style="112" customWidth="1"/>
    <col min="13" max="13" width="5.421875" style="112" hidden="1" customWidth="1"/>
    <col min="14" max="14" width="4.421875" style="112" hidden="1" customWidth="1"/>
    <col min="15" max="15" width="2.8515625" style="112" customWidth="1"/>
    <col min="16" max="16384" width="9.140625" style="112" customWidth="1"/>
  </cols>
  <sheetData>
    <row r="1" spans="1:26" s="110" customFormat="1" ht="34.5" customHeight="1">
      <c r="A1" s="195" t="s">
        <v>364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04"/>
      <c r="N1" s="104"/>
      <c r="O1" s="104"/>
      <c r="P1" s="2"/>
      <c r="Q1" s="2"/>
      <c r="R1" s="2"/>
      <c r="S1" s="2"/>
      <c r="T1" s="2"/>
      <c r="U1" s="2"/>
      <c r="V1" s="2"/>
      <c r="W1" s="2"/>
      <c r="X1" s="2"/>
      <c r="Y1" s="2"/>
      <c r="Z1" s="109"/>
    </row>
    <row r="2" spans="1:15" ht="17.25" customHeight="1">
      <c r="A2" s="196" t="s">
        <v>365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11"/>
      <c r="N2" s="111"/>
      <c r="O2" s="111"/>
    </row>
    <row r="3" spans="1:15" ht="17.25" customHeight="1">
      <c r="A3" s="234" t="s">
        <v>384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111"/>
      <c r="N3" s="111"/>
      <c r="O3" s="111"/>
    </row>
    <row r="4" spans="1:14" s="116" customFormat="1" ht="12" customHeight="1">
      <c r="A4" s="113" t="s">
        <v>1</v>
      </c>
      <c r="B4" s="114"/>
      <c r="C4" s="114"/>
      <c r="D4" s="114"/>
      <c r="E4" s="115"/>
      <c r="F4" s="115"/>
      <c r="G4" s="113"/>
      <c r="L4" s="117" t="s">
        <v>385</v>
      </c>
      <c r="M4" s="118"/>
      <c r="N4" s="118"/>
    </row>
    <row r="5" spans="1:15" ht="20.25" customHeight="1">
      <c r="A5" s="197" t="s">
        <v>359</v>
      </c>
      <c r="B5" s="193" t="s">
        <v>367</v>
      </c>
      <c r="C5" s="235" t="s">
        <v>3</v>
      </c>
      <c r="D5" s="197" t="s">
        <v>4</v>
      </c>
      <c r="E5" s="200" t="s">
        <v>5</v>
      </c>
      <c r="F5" s="198" t="s">
        <v>6</v>
      </c>
      <c r="G5" s="193" t="s">
        <v>336</v>
      </c>
      <c r="H5" s="193" t="s">
        <v>368</v>
      </c>
      <c r="I5" s="232" t="s">
        <v>369</v>
      </c>
      <c r="J5" s="233"/>
      <c r="K5" s="233"/>
      <c r="L5" s="233"/>
      <c r="M5" s="119"/>
      <c r="N5" s="120"/>
      <c r="O5" s="194" t="s">
        <v>370</v>
      </c>
    </row>
    <row r="6" spans="1:15" ht="15.75" customHeight="1">
      <c r="A6" s="197"/>
      <c r="B6" s="193"/>
      <c r="C6" s="236"/>
      <c r="D6" s="197"/>
      <c r="E6" s="201"/>
      <c r="F6" s="199"/>
      <c r="G6" s="193"/>
      <c r="H6" s="193"/>
      <c r="I6" s="121" t="s">
        <v>333</v>
      </c>
      <c r="J6" s="122" t="s">
        <v>371</v>
      </c>
      <c r="K6" s="121" t="s">
        <v>333</v>
      </c>
      <c r="L6" s="122" t="s">
        <v>371</v>
      </c>
      <c r="M6" s="121" t="s">
        <v>333</v>
      </c>
      <c r="N6" s="123" t="s">
        <v>371</v>
      </c>
      <c r="O6" s="194"/>
    </row>
    <row r="7" spans="1:15" s="129" customFormat="1" ht="30.75" customHeight="1">
      <c r="A7" s="124">
        <v>1</v>
      </c>
      <c r="B7" s="38" t="s">
        <v>126</v>
      </c>
      <c r="C7" s="22" t="s">
        <v>127</v>
      </c>
      <c r="D7" s="20" t="s">
        <v>128</v>
      </c>
      <c r="E7" s="27" t="s">
        <v>113</v>
      </c>
      <c r="F7" s="22" t="s">
        <v>114</v>
      </c>
      <c r="G7" s="155" t="s">
        <v>24</v>
      </c>
      <c r="H7" s="155" t="s">
        <v>25</v>
      </c>
      <c r="I7" s="125">
        <v>56.2</v>
      </c>
      <c r="J7" s="127">
        <v>0</v>
      </c>
      <c r="K7" s="125">
        <v>31.63</v>
      </c>
      <c r="L7" s="126">
        <v>0</v>
      </c>
      <c r="M7" s="125"/>
      <c r="N7" s="127"/>
      <c r="O7" s="128" t="s">
        <v>121</v>
      </c>
    </row>
    <row r="8" spans="1:15" s="129" customFormat="1" ht="30.75" customHeight="1">
      <c r="A8" s="124">
        <v>2</v>
      </c>
      <c r="B8" s="29" t="s">
        <v>229</v>
      </c>
      <c r="C8" s="22" t="s">
        <v>230</v>
      </c>
      <c r="D8" s="30" t="s">
        <v>41</v>
      </c>
      <c r="E8" s="27" t="s">
        <v>46</v>
      </c>
      <c r="F8" s="22" t="s">
        <v>47</v>
      </c>
      <c r="G8" s="155" t="s">
        <v>24</v>
      </c>
      <c r="H8" s="155" t="s">
        <v>25</v>
      </c>
      <c r="I8" s="125">
        <v>59.4</v>
      </c>
      <c r="J8" s="127">
        <v>0</v>
      </c>
      <c r="K8" s="125">
        <v>31.72</v>
      </c>
      <c r="L8" s="126">
        <v>0</v>
      </c>
      <c r="M8" s="125"/>
      <c r="N8" s="127"/>
      <c r="O8" s="128" t="s">
        <v>121</v>
      </c>
    </row>
    <row r="9" spans="1:15" s="129" customFormat="1" ht="27.75" customHeight="1">
      <c r="A9" s="124">
        <v>3</v>
      </c>
      <c r="B9" s="29" t="s">
        <v>267</v>
      </c>
      <c r="C9" s="22" t="s">
        <v>40</v>
      </c>
      <c r="D9" s="20" t="s">
        <v>70</v>
      </c>
      <c r="E9" s="28" t="s">
        <v>172</v>
      </c>
      <c r="F9" s="22" t="s">
        <v>173</v>
      </c>
      <c r="G9" s="155" t="s">
        <v>170</v>
      </c>
      <c r="H9" s="155" t="s">
        <v>174</v>
      </c>
      <c r="I9" s="125">
        <v>53</v>
      </c>
      <c r="J9" s="127">
        <v>0</v>
      </c>
      <c r="K9" s="125">
        <v>34.92</v>
      </c>
      <c r="L9" s="126">
        <v>0</v>
      </c>
      <c r="M9" s="125"/>
      <c r="N9" s="127"/>
      <c r="O9" s="128" t="s">
        <v>121</v>
      </c>
    </row>
    <row r="10" spans="1:15" s="129" customFormat="1" ht="32.25" customHeight="1">
      <c r="A10" s="124">
        <v>4</v>
      </c>
      <c r="B10" s="32" t="s">
        <v>189</v>
      </c>
      <c r="C10" s="22" t="s">
        <v>190</v>
      </c>
      <c r="D10" s="30" t="s">
        <v>121</v>
      </c>
      <c r="E10" s="27" t="s">
        <v>314</v>
      </c>
      <c r="F10" s="22" t="s">
        <v>315</v>
      </c>
      <c r="G10" s="155" t="s">
        <v>312</v>
      </c>
      <c r="H10" s="155" t="s">
        <v>313</v>
      </c>
      <c r="I10" s="125">
        <v>62.1</v>
      </c>
      <c r="J10" s="127">
        <v>0</v>
      </c>
      <c r="K10" s="125">
        <v>35.21</v>
      </c>
      <c r="L10" s="126">
        <v>0</v>
      </c>
      <c r="M10" s="125"/>
      <c r="N10" s="127"/>
      <c r="O10" s="128" t="s">
        <v>121</v>
      </c>
    </row>
    <row r="11" spans="1:15" s="129" customFormat="1" ht="32.25" customHeight="1">
      <c r="A11" s="124">
        <v>5</v>
      </c>
      <c r="B11" s="32" t="s">
        <v>279</v>
      </c>
      <c r="C11" s="22" t="s">
        <v>280</v>
      </c>
      <c r="D11" s="30" t="s">
        <v>121</v>
      </c>
      <c r="E11" s="27" t="s">
        <v>281</v>
      </c>
      <c r="F11" s="22" t="s">
        <v>282</v>
      </c>
      <c r="G11" s="155" t="s">
        <v>283</v>
      </c>
      <c r="H11" s="155" t="s">
        <v>284</v>
      </c>
      <c r="I11" s="125">
        <v>60</v>
      </c>
      <c r="J11" s="127">
        <v>0</v>
      </c>
      <c r="K11" s="125">
        <v>36.01</v>
      </c>
      <c r="L11" s="126">
        <v>0</v>
      </c>
      <c r="M11" s="125"/>
      <c r="N11" s="127"/>
      <c r="O11" s="128" t="s">
        <v>121</v>
      </c>
    </row>
    <row r="12" spans="1:15" s="129" customFormat="1" ht="30.75" customHeight="1">
      <c r="A12" s="124">
        <v>6</v>
      </c>
      <c r="B12" s="32" t="s">
        <v>189</v>
      </c>
      <c r="C12" s="22" t="s">
        <v>190</v>
      </c>
      <c r="D12" s="30" t="s">
        <v>121</v>
      </c>
      <c r="E12" s="27" t="s">
        <v>317</v>
      </c>
      <c r="F12" s="22" t="s">
        <v>316</v>
      </c>
      <c r="G12" s="155" t="s">
        <v>312</v>
      </c>
      <c r="H12" s="155" t="s">
        <v>313</v>
      </c>
      <c r="I12" s="125">
        <v>63</v>
      </c>
      <c r="J12" s="127">
        <v>0</v>
      </c>
      <c r="K12" s="125">
        <v>36.88</v>
      </c>
      <c r="L12" s="126">
        <v>0</v>
      </c>
      <c r="M12" s="125"/>
      <c r="N12" s="127"/>
      <c r="O12" s="128" t="s">
        <v>121</v>
      </c>
    </row>
    <row r="13" spans="1:15" s="129" customFormat="1" ht="31.5" customHeight="1">
      <c r="A13" s="124">
        <v>7</v>
      </c>
      <c r="B13" s="32" t="s">
        <v>58</v>
      </c>
      <c r="C13" s="22" t="s">
        <v>59</v>
      </c>
      <c r="D13" s="20" t="s">
        <v>60</v>
      </c>
      <c r="E13" s="28" t="s">
        <v>48</v>
      </c>
      <c r="F13" s="22" t="s">
        <v>49</v>
      </c>
      <c r="G13" s="155" t="s">
        <v>24</v>
      </c>
      <c r="H13" s="155" t="s">
        <v>25</v>
      </c>
      <c r="I13" s="125">
        <v>58.7</v>
      </c>
      <c r="J13" s="127">
        <v>0</v>
      </c>
      <c r="K13" s="125">
        <v>37.63</v>
      </c>
      <c r="L13" s="126">
        <v>0</v>
      </c>
      <c r="M13" s="125"/>
      <c r="N13" s="127"/>
      <c r="O13" s="128" t="s">
        <v>121</v>
      </c>
    </row>
    <row r="14" spans="1:15" s="129" customFormat="1" ht="27.75" customHeight="1">
      <c r="A14" s="124">
        <v>8</v>
      </c>
      <c r="B14" s="32" t="s">
        <v>231</v>
      </c>
      <c r="C14" s="22" t="s">
        <v>232</v>
      </c>
      <c r="D14" s="30"/>
      <c r="E14" s="34" t="s">
        <v>50</v>
      </c>
      <c r="F14" s="22" t="s">
        <v>51</v>
      </c>
      <c r="G14" s="155" t="s">
        <v>24</v>
      </c>
      <c r="H14" s="155" t="s">
        <v>25</v>
      </c>
      <c r="I14" s="125">
        <v>60.4</v>
      </c>
      <c r="J14" s="127">
        <v>0</v>
      </c>
      <c r="K14" s="125">
        <v>37.82</v>
      </c>
      <c r="L14" s="126">
        <v>0</v>
      </c>
      <c r="M14" s="125"/>
      <c r="N14" s="127"/>
      <c r="O14" s="128" t="s">
        <v>121</v>
      </c>
    </row>
    <row r="15" spans="1:15" s="129" customFormat="1" ht="30.75" customHeight="1">
      <c r="A15" s="124">
        <v>9</v>
      </c>
      <c r="B15" s="38" t="s">
        <v>93</v>
      </c>
      <c r="C15" s="22" t="s">
        <v>94</v>
      </c>
      <c r="D15" s="30" t="s">
        <v>70</v>
      </c>
      <c r="E15" s="27" t="s">
        <v>226</v>
      </c>
      <c r="F15" s="22" t="s">
        <v>225</v>
      </c>
      <c r="G15" s="155" t="s">
        <v>24</v>
      </c>
      <c r="H15" s="155" t="s">
        <v>25</v>
      </c>
      <c r="I15" s="125">
        <v>68.1</v>
      </c>
      <c r="J15" s="127">
        <v>0</v>
      </c>
      <c r="K15" s="230" t="s">
        <v>372</v>
      </c>
      <c r="L15" s="231"/>
      <c r="M15" s="125"/>
      <c r="N15" s="127"/>
      <c r="O15" s="128" t="s">
        <v>121</v>
      </c>
    </row>
    <row r="16" spans="1:15" s="129" customFormat="1" ht="27.75" customHeight="1">
      <c r="A16" s="124"/>
      <c r="B16" s="38" t="s">
        <v>102</v>
      </c>
      <c r="C16" s="22" t="s">
        <v>103</v>
      </c>
      <c r="D16" s="30" t="s">
        <v>37</v>
      </c>
      <c r="E16" s="27" t="s">
        <v>97</v>
      </c>
      <c r="F16" s="22" t="s">
        <v>98</v>
      </c>
      <c r="G16" s="155" t="s">
        <v>24</v>
      </c>
      <c r="H16" s="155" t="s">
        <v>25</v>
      </c>
      <c r="I16" s="230" t="s">
        <v>372</v>
      </c>
      <c r="J16" s="237"/>
      <c r="K16" s="237"/>
      <c r="L16" s="231"/>
      <c r="M16" s="125"/>
      <c r="N16" s="127"/>
      <c r="O16" s="128"/>
    </row>
    <row r="17" spans="1:15" s="129" customFormat="1" ht="27.75" customHeight="1">
      <c r="A17" s="124"/>
      <c r="B17" s="38" t="s">
        <v>126</v>
      </c>
      <c r="C17" s="22" t="s">
        <v>127</v>
      </c>
      <c r="D17" s="20" t="s">
        <v>128</v>
      </c>
      <c r="E17" s="58" t="s">
        <v>122</v>
      </c>
      <c r="F17" s="22" t="s">
        <v>61</v>
      </c>
      <c r="G17" s="155" t="s">
        <v>24</v>
      </c>
      <c r="H17" s="155" t="s">
        <v>25</v>
      </c>
      <c r="I17" s="230" t="s">
        <v>372</v>
      </c>
      <c r="J17" s="237"/>
      <c r="K17" s="237"/>
      <c r="L17" s="231"/>
      <c r="M17" s="125"/>
      <c r="N17" s="127"/>
      <c r="O17" s="128"/>
    </row>
    <row r="18" spans="1:15" s="129" customFormat="1" ht="27.75" customHeight="1">
      <c r="A18" s="124"/>
      <c r="B18" s="32" t="s">
        <v>99</v>
      </c>
      <c r="C18" s="22" t="s">
        <v>100</v>
      </c>
      <c r="D18" s="30" t="s">
        <v>70</v>
      </c>
      <c r="E18" s="27" t="s">
        <v>97</v>
      </c>
      <c r="F18" s="22" t="s">
        <v>98</v>
      </c>
      <c r="G18" s="155" t="s">
        <v>24</v>
      </c>
      <c r="H18" s="155" t="s">
        <v>25</v>
      </c>
      <c r="I18" s="230" t="s">
        <v>372</v>
      </c>
      <c r="J18" s="237"/>
      <c r="K18" s="237"/>
      <c r="L18" s="231"/>
      <c r="M18" s="125"/>
      <c r="N18" s="127"/>
      <c r="O18" s="128"/>
    </row>
    <row r="19" spans="1:15" s="129" customFormat="1" ht="31.5" customHeight="1">
      <c r="A19" s="124"/>
      <c r="B19" s="18" t="s">
        <v>102</v>
      </c>
      <c r="C19" s="22" t="s">
        <v>103</v>
      </c>
      <c r="D19" s="30" t="s">
        <v>37</v>
      </c>
      <c r="E19" s="28" t="s">
        <v>223</v>
      </c>
      <c r="F19" s="22" t="s">
        <v>224</v>
      </c>
      <c r="G19" s="155" t="s">
        <v>24</v>
      </c>
      <c r="H19" s="155" t="s">
        <v>25</v>
      </c>
      <c r="I19" s="230" t="s">
        <v>372</v>
      </c>
      <c r="J19" s="237"/>
      <c r="K19" s="237"/>
      <c r="L19" s="231"/>
      <c r="M19" s="125"/>
      <c r="N19" s="127"/>
      <c r="O19" s="128"/>
    </row>
    <row r="20" spans="1:15" s="129" customFormat="1" ht="21" customHeight="1">
      <c r="A20" s="132"/>
      <c r="B20" s="60"/>
      <c r="C20" s="62"/>
      <c r="D20" s="134"/>
      <c r="E20" s="64"/>
      <c r="F20" s="62"/>
      <c r="G20" s="24"/>
      <c r="H20" s="24"/>
      <c r="I20" s="135"/>
      <c r="J20" s="135"/>
      <c r="K20" s="135"/>
      <c r="L20" s="135"/>
      <c r="M20" s="135"/>
      <c r="N20" s="146"/>
      <c r="O20" s="138"/>
    </row>
    <row r="21" spans="1:14" ht="12.75" customHeight="1">
      <c r="A21" s="139" t="s">
        <v>338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1" t="s">
        <v>347</v>
      </c>
      <c r="M21" s="140"/>
      <c r="N21" s="140"/>
    </row>
    <row r="22" spans="1:14" ht="12.75" customHeight="1">
      <c r="A22" s="139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1"/>
      <c r="M22" s="140"/>
      <c r="N22" s="140"/>
    </row>
    <row r="23" spans="1:14" ht="12.75" customHeight="1">
      <c r="A23" s="142" t="s">
        <v>339</v>
      </c>
      <c r="D23" s="140"/>
      <c r="E23" s="140"/>
      <c r="F23" s="140"/>
      <c r="G23" s="140"/>
      <c r="H23" s="140"/>
      <c r="I23" s="140"/>
      <c r="J23" s="140"/>
      <c r="K23" s="140"/>
      <c r="L23" s="141" t="s">
        <v>331</v>
      </c>
      <c r="M23" s="140"/>
      <c r="N23" s="140"/>
    </row>
  </sheetData>
  <sheetProtection/>
  <mergeCells count="18">
    <mergeCell ref="A1:L1"/>
    <mergeCell ref="A2:L2"/>
    <mergeCell ref="A3:L3"/>
    <mergeCell ref="A5:A6"/>
    <mergeCell ref="B5:B6"/>
    <mergeCell ref="C5:C6"/>
    <mergeCell ref="D5:D6"/>
    <mergeCell ref="E5:E6"/>
    <mergeCell ref="F5:F6"/>
    <mergeCell ref="G5:G6"/>
    <mergeCell ref="I18:L18"/>
    <mergeCell ref="I19:L19"/>
    <mergeCell ref="H5:H6"/>
    <mergeCell ref="I5:L5"/>
    <mergeCell ref="O5:O6"/>
    <mergeCell ref="K15:L15"/>
    <mergeCell ref="I16:L16"/>
    <mergeCell ref="I17:L17"/>
  </mergeCells>
  <conditionalFormatting sqref="C8 C10:C16 C18">
    <cfRule type="expression" priority="34" dxfId="0" stopIfTrue="1">
      <formula>Тех2д!#REF!=2018</formula>
    </cfRule>
  </conditionalFormatting>
  <conditionalFormatting sqref="C9 C17:C20">
    <cfRule type="expression" priority="32" dxfId="0" stopIfTrue="1">
      <formula>Тех2д!#REF!=2018</formula>
    </cfRule>
  </conditionalFormatting>
  <conditionalFormatting sqref="C7 C13:C16">
    <cfRule type="expression" priority="31" dxfId="0" stopIfTrue="1">
      <formula>Тех2д!#REF!=2018</formula>
    </cfRule>
  </conditionalFormatting>
  <conditionalFormatting sqref="C17">
    <cfRule type="expression" priority="27" dxfId="0" stopIfTrue="1">
      <formula>Тех2д!#REF!=2018</formula>
    </cfRule>
  </conditionalFormatting>
  <conditionalFormatting sqref="C9">
    <cfRule type="expression" priority="25" dxfId="0" stopIfTrue="1">
      <formula>Тех2д!#REF!=2018</formula>
    </cfRule>
  </conditionalFormatting>
  <conditionalFormatting sqref="C18">
    <cfRule type="expression" priority="24" dxfId="0" stopIfTrue="1">
      <formula>Тех2д!#REF!=2018</formula>
    </cfRule>
  </conditionalFormatting>
  <conditionalFormatting sqref="C10 C7 C13 C17:C18">
    <cfRule type="expression" priority="23" dxfId="0" stopIfTrue="1">
      <formula>$S7=2018</formula>
    </cfRule>
  </conditionalFormatting>
  <conditionalFormatting sqref="C17">
    <cfRule type="expression" priority="9" dxfId="0" stopIfTrue="1">
      <formula>Тех2д!#REF!=2018</formula>
    </cfRule>
  </conditionalFormatting>
  <conditionalFormatting sqref="C16">
    <cfRule type="expression" priority="8" dxfId="0" stopIfTrue="1">
      <formula>$S16=2018</formula>
    </cfRule>
  </conditionalFormatting>
  <conditionalFormatting sqref="C16">
    <cfRule type="expression" priority="7" dxfId="0" stopIfTrue="1">
      <formula>$Q16=2018</formula>
    </cfRule>
  </conditionalFormatting>
  <conditionalFormatting sqref="C12">
    <cfRule type="expression" priority="5" dxfId="0" stopIfTrue="1">
      <formula>$S12=2018</formula>
    </cfRule>
  </conditionalFormatting>
  <conditionalFormatting sqref="C19:C20">
    <cfRule type="expression" priority="4" dxfId="0" stopIfTrue="1">
      <formula>Тех2д!#REF!=2018</formula>
    </cfRule>
  </conditionalFormatting>
  <conditionalFormatting sqref="C8">
    <cfRule type="expression" priority="42" dxfId="0" stopIfTrue="1">
      <formula>Тех2д!#REF!=2018</formula>
    </cfRule>
  </conditionalFormatting>
  <conditionalFormatting sqref="C11 C9">
    <cfRule type="expression" priority="49" dxfId="0" stopIfTrue="1">
      <formula>Тех2д!#REF!=2018</formula>
    </cfRule>
  </conditionalFormatting>
  <conditionalFormatting sqref="C11">
    <cfRule type="expression" priority="58" dxfId="0" stopIfTrue="1">
      <formula>Тех2д!#REF!=2018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="82" zoomScaleNormal="82" zoomScalePageLayoutView="0" workbookViewId="0" topLeftCell="A19">
      <selection activeCell="Z17" sqref="Z17"/>
    </sheetView>
  </sheetViews>
  <sheetFormatPr defaultColWidth="9.140625" defaultRowHeight="15"/>
  <cols>
    <col min="1" max="1" width="3.00390625" style="112" customWidth="1"/>
    <col min="2" max="2" width="15.00390625" style="112" customWidth="1"/>
    <col min="3" max="3" width="7.57421875" style="112" customWidth="1"/>
    <col min="4" max="4" width="3.8515625" style="112" customWidth="1"/>
    <col min="5" max="5" width="14.421875" style="112" customWidth="1"/>
    <col min="6" max="6" width="8.57421875" style="112" customWidth="1"/>
    <col min="7" max="7" width="12.00390625" style="112" customWidth="1"/>
    <col min="8" max="8" width="15.140625" style="112" customWidth="1"/>
    <col min="9" max="12" width="4.57421875" style="112" customWidth="1"/>
    <col min="13" max="13" width="5.421875" style="112" hidden="1" customWidth="1"/>
    <col min="14" max="14" width="4.421875" style="112" hidden="1" customWidth="1"/>
    <col min="15" max="15" width="3.421875" style="112" customWidth="1"/>
    <col min="16" max="16384" width="9.140625" style="112" customWidth="1"/>
  </cols>
  <sheetData>
    <row r="1" spans="1:26" s="110" customFormat="1" ht="35.25" customHeight="1">
      <c r="A1" s="195" t="s">
        <v>364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04"/>
      <c r="N1" s="104"/>
      <c r="O1" s="104"/>
      <c r="P1" s="2"/>
      <c r="Q1" s="2"/>
      <c r="R1" s="2"/>
      <c r="S1" s="2"/>
      <c r="T1" s="2"/>
      <c r="U1" s="2"/>
      <c r="V1" s="2"/>
      <c r="W1" s="2"/>
      <c r="X1" s="2"/>
      <c r="Y1" s="2"/>
      <c r="Z1" s="109"/>
    </row>
    <row r="2" spans="1:15" ht="21" customHeight="1">
      <c r="A2" s="196" t="s">
        <v>365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11"/>
      <c r="N2" s="111"/>
      <c r="O2" s="111"/>
    </row>
    <row r="3" spans="1:15" ht="21" customHeight="1">
      <c r="A3" s="234" t="s">
        <v>393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111"/>
      <c r="N3" s="111"/>
      <c r="O3" s="111"/>
    </row>
    <row r="4" spans="1:14" s="116" customFormat="1" ht="12" customHeight="1">
      <c r="A4" s="113" t="s">
        <v>1</v>
      </c>
      <c r="B4" s="114"/>
      <c r="C4" s="114"/>
      <c r="D4" s="114"/>
      <c r="E4" s="115"/>
      <c r="F4" s="115"/>
      <c r="G4" s="113"/>
      <c r="L4" s="117" t="s">
        <v>385</v>
      </c>
      <c r="M4" s="118"/>
      <c r="N4" s="118"/>
    </row>
    <row r="5" spans="1:15" ht="20.25" customHeight="1">
      <c r="A5" s="197" t="s">
        <v>359</v>
      </c>
      <c r="B5" s="193" t="s">
        <v>367</v>
      </c>
      <c r="C5" s="235" t="s">
        <v>3</v>
      </c>
      <c r="D5" s="238" t="s">
        <v>4</v>
      </c>
      <c r="E5" s="200" t="s">
        <v>5</v>
      </c>
      <c r="F5" s="198" t="s">
        <v>6</v>
      </c>
      <c r="G5" s="193" t="s">
        <v>336</v>
      </c>
      <c r="H5" s="193" t="s">
        <v>368</v>
      </c>
      <c r="I5" s="193" t="s">
        <v>369</v>
      </c>
      <c r="J5" s="193"/>
      <c r="K5" s="193"/>
      <c r="L5" s="193"/>
      <c r="M5" s="119"/>
      <c r="N5" s="120"/>
      <c r="O5" s="194" t="s">
        <v>370</v>
      </c>
    </row>
    <row r="6" spans="1:15" ht="21" customHeight="1">
      <c r="A6" s="197"/>
      <c r="B6" s="193"/>
      <c r="C6" s="236"/>
      <c r="D6" s="238"/>
      <c r="E6" s="201"/>
      <c r="F6" s="199"/>
      <c r="G6" s="193"/>
      <c r="H6" s="193"/>
      <c r="I6" s="121" t="s">
        <v>333</v>
      </c>
      <c r="J6" s="122" t="s">
        <v>371</v>
      </c>
      <c r="K6" s="121" t="s">
        <v>333</v>
      </c>
      <c r="L6" s="122" t="s">
        <v>371</v>
      </c>
      <c r="M6" s="156" t="s">
        <v>333</v>
      </c>
      <c r="N6" s="123" t="s">
        <v>371</v>
      </c>
      <c r="O6" s="194"/>
    </row>
    <row r="7" spans="1:15" s="129" customFormat="1" ht="27" customHeight="1">
      <c r="A7" s="124">
        <v>1</v>
      </c>
      <c r="B7" s="29" t="s">
        <v>189</v>
      </c>
      <c r="C7" s="22" t="s">
        <v>190</v>
      </c>
      <c r="D7" s="30" t="s">
        <v>121</v>
      </c>
      <c r="E7" s="28" t="s">
        <v>317</v>
      </c>
      <c r="F7" s="22" t="s">
        <v>316</v>
      </c>
      <c r="G7" s="23" t="s">
        <v>312</v>
      </c>
      <c r="H7" s="155" t="s">
        <v>313</v>
      </c>
      <c r="I7" s="125">
        <v>37.5</v>
      </c>
      <c r="J7" s="127">
        <v>0</v>
      </c>
      <c r="K7" s="125">
        <v>14.6</v>
      </c>
      <c r="L7" s="126">
        <v>0</v>
      </c>
      <c r="M7" s="125"/>
      <c r="N7" s="127"/>
      <c r="O7" s="128"/>
    </row>
    <row r="8" spans="1:15" s="129" customFormat="1" ht="30.75" customHeight="1">
      <c r="A8" s="124">
        <v>2</v>
      </c>
      <c r="B8" s="32" t="s">
        <v>189</v>
      </c>
      <c r="C8" s="22" t="s">
        <v>190</v>
      </c>
      <c r="D8" s="30" t="s">
        <v>121</v>
      </c>
      <c r="E8" s="28" t="s">
        <v>314</v>
      </c>
      <c r="F8" s="22" t="s">
        <v>315</v>
      </c>
      <c r="G8" s="23" t="s">
        <v>312</v>
      </c>
      <c r="H8" s="155" t="s">
        <v>313</v>
      </c>
      <c r="I8" s="125">
        <v>36.9</v>
      </c>
      <c r="J8" s="127">
        <v>0</v>
      </c>
      <c r="K8" s="125">
        <v>14.7</v>
      </c>
      <c r="L8" s="126">
        <v>0</v>
      </c>
      <c r="M8" s="125"/>
      <c r="N8" s="127"/>
      <c r="O8" s="128"/>
    </row>
    <row r="9" spans="1:15" s="129" customFormat="1" ht="30.75" customHeight="1">
      <c r="A9" s="124">
        <v>3</v>
      </c>
      <c r="B9" s="32" t="s">
        <v>166</v>
      </c>
      <c r="C9" s="22" t="s">
        <v>167</v>
      </c>
      <c r="D9" s="20" t="s">
        <v>70</v>
      </c>
      <c r="E9" s="27" t="s">
        <v>168</v>
      </c>
      <c r="F9" s="22" t="s">
        <v>169</v>
      </c>
      <c r="G9" s="23" t="s">
        <v>170</v>
      </c>
      <c r="H9" s="155" t="s">
        <v>171</v>
      </c>
      <c r="I9" s="130">
        <v>38.2</v>
      </c>
      <c r="J9" s="144">
        <v>0</v>
      </c>
      <c r="K9" s="130">
        <v>15</v>
      </c>
      <c r="L9" s="126">
        <v>0</v>
      </c>
      <c r="M9" s="125"/>
      <c r="N9" s="127"/>
      <c r="O9" s="128"/>
    </row>
    <row r="10" spans="1:15" s="129" customFormat="1" ht="30.75" customHeight="1">
      <c r="A10" s="124">
        <v>4</v>
      </c>
      <c r="B10" s="18" t="s">
        <v>93</v>
      </c>
      <c r="C10" s="22" t="s">
        <v>94</v>
      </c>
      <c r="D10" s="30" t="s">
        <v>70</v>
      </c>
      <c r="E10" s="27" t="s">
        <v>223</v>
      </c>
      <c r="F10" s="22" t="s">
        <v>224</v>
      </c>
      <c r="G10" s="23" t="s">
        <v>24</v>
      </c>
      <c r="H10" s="155" t="s">
        <v>25</v>
      </c>
      <c r="I10" s="125">
        <v>41.2</v>
      </c>
      <c r="J10" s="127">
        <v>0</v>
      </c>
      <c r="K10" s="125">
        <v>15.6</v>
      </c>
      <c r="L10" s="126">
        <v>0</v>
      </c>
      <c r="M10" s="125"/>
      <c r="N10" s="127"/>
      <c r="O10" s="128"/>
    </row>
    <row r="11" spans="1:15" s="129" customFormat="1" ht="30.75" customHeight="1">
      <c r="A11" s="124">
        <v>5</v>
      </c>
      <c r="B11" s="29" t="s">
        <v>380</v>
      </c>
      <c r="C11" s="33"/>
      <c r="D11" s="30" t="s">
        <v>37</v>
      </c>
      <c r="E11" s="27" t="s">
        <v>306</v>
      </c>
      <c r="F11" s="22" t="s">
        <v>307</v>
      </c>
      <c r="G11" s="23" t="s">
        <v>300</v>
      </c>
      <c r="H11" s="155" t="s">
        <v>301</v>
      </c>
      <c r="I11" s="125">
        <v>38.8</v>
      </c>
      <c r="J11" s="127">
        <v>0</v>
      </c>
      <c r="K11" s="125">
        <v>17</v>
      </c>
      <c r="L11" s="126">
        <v>0</v>
      </c>
      <c r="M11" s="125"/>
      <c r="N11" s="127"/>
      <c r="O11" s="128"/>
    </row>
    <row r="12" spans="1:15" s="129" customFormat="1" ht="22.5" customHeight="1">
      <c r="A12" s="124">
        <v>6</v>
      </c>
      <c r="B12" s="29" t="s">
        <v>131</v>
      </c>
      <c r="C12" s="22" t="s">
        <v>132</v>
      </c>
      <c r="D12" s="30" t="s">
        <v>37</v>
      </c>
      <c r="E12" s="35" t="s">
        <v>124</v>
      </c>
      <c r="F12" s="22" t="s">
        <v>125</v>
      </c>
      <c r="G12" s="23" t="s">
        <v>24</v>
      </c>
      <c r="H12" s="155" t="s">
        <v>25</v>
      </c>
      <c r="I12" s="125">
        <v>38.3</v>
      </c>
      <c r="J12" s="127">
        <v>0</v>
      </c>
      <c r="K12" s="125">
        <v>17.2</v>
      </c>
      <c r="L12" s="126">
        <v>0</v>
      </c>
      <c r="M12" s="125"/>
      <c r="N12" s="127"/>
      <c r="O12" s="128"/>
    </row>
    <row r="13" spans="1:15" s="129" customFormat="1" ht="22.5" customHeight="1">
      <c r="A13" s="124">
        <v>7</v>
      </c>
      <c r="B13" s="29" t="s">
        <v>77</v>
      </c>
      <c r="C13" s="33" t="s">
        <v>78</v>
      </c>
      <c r="D13" s="20" t="s">
        <v>70</v>
      </c>
      <c r="E13" s="27" t="s">
        <v>79</v>
      </c>
      <c r="F13" s="22" t="s">
        <v>80</v>
      </c>
      <c r="G13" s="23" t="s">
        <v>24</v>
      </c>
      <c r="H13" s="155" t="s">
        <v>25</v>
      </c>
      <c r="I13" s="125">
        <v>36</v>
      </c>
      <c r="J13" s="127">
        <v>0</v>
      </c>
      <c r="K13" s="125">
        <v>18.4</v>
      </c>
      <c r="L13" s="126">
        <v>0</v>
      </c>
      <c r="M13" s="125"/>
      <c r="N13" s="127"/>
      <c r="O13" s="128"/>
    </row>
    <row r="14" spans="1:15" s="129" customFormat="1" ht="22.5" customHeight="1">
      <c r="A14" s="124">
        <v>8</v>
      </c>
      <c r="B14" s="29" t="s">
        <v>251</v>
      </c>
      <c r="C14" s="22" t="s">
        <v>40</v>
      </c>
      <c r="D14" s="30" t="s">
        <v>37</v>
      </c>
      <c r="E14" s="35" t="s">
        <v>124</v>
      </c>
      <c r="F14" s="22" t="s">
        <v>125</v>
      </c>
      <c r="G14" s="23" t="s">
        <v>24</v>
      </c>
      <c r="H14" s="155" t="s">
        <v>25</v>
      </c>
      <c r="I14" s="125">
        <v>35.3</v>
      </c>
      <c r="J14" s="127">
        <v>0</v>
      </c>
      <c r="K14" s="130">
        <v>21.3</v>
      </c>
      <c r="L14" s="126">
        <v>0</v>
      </c>
      <c r="M14" s="125"/>
      <c r="N14" s="127"/>
      <c r="O14" s="128"/>
    </row>
    <row r="15" spans="1:15" s="129" customFormat="1" ht="22.5" customHeight="1">
      <c r="A15" s="124">
        <v>9</v>
      </c>
      <c r="B15" s="38" t="s">
        <v>104</v>
      </c>
      <c r="C15" s="22" t="s">
        <v>105</v>
      </c>
      <c r="D15" s="30" t="s">
        <v>37</v>
      </c>
      <c r="E15" s="27" t="s">
        <v>95</v>
      </c>
      <c r="F15" s="22" t="s">
        <v>96</v>
      </c>
      <c r="G15" s="23" t="s">
        <v>24</v>
      </c>
      <c r="H15" s="155" t="s">
        <v>25</v>
      </c>
      <c r="I15" s="125">
        <v>36.3</v>
      </c>
      <c r="J15" s="127">
        <v>0</v>
      </c>
      <c r="K15" s="125">
        <v>29.1</v>
      </c>
      <c r="L15" s="126">
        <v>3</v>
      </c>
      <c r="M15" s="125"/>
      <c r="N15" s="127"/>
      <c r="O15" s="128"/>
    </row>
    <row r="16" spans="1:15" s="129" customFormat="1" ht="30.75" customHeight="1">
      <c r="A16" s="124">
        <v>10</v>
      </c>
      <c r="B16" s="29" t="s">
        <v>189</v>
      </c>
      <c r="C16" s="22" t="s">
        <v>190</v>
      </c>
      <c r="D16" s="30" t="s">
        <v>121</v>
      </c>
      <c r="E16" s="27" t="s">
        <v>310</v>
      </c>
      <c r="F16" s="22" t="s">
        <v>311</v>
      </c>
      <c r="G16" s="23" t="s">
        <v>312</v>
      </c>
      <c r="H16" s="155" t="s">
        <v>313</v>
      </c>
      <c r="I16" s="125">
        <v>35.9</v>
      </c>
      <c r="J16" s="127">
        <v>0</v>
      </c>
      <c r="K16" s="125">
        <v>12.7</v>
      </c>
      <c r="L16" s="126">
        <v>4</v>
      </c>
      <c r="M16" s="125"/>
      <c r="N16" s="127"/>
      <c r="O16" s="128"/>
    </row>
    <row r="17" spans="1:15" s="129" customFormat="1" ht="27" customHeight="1">
      <c r="A17" s="124">
        <v>11</v>
      </c>
      <c r="B17" s="38" t="s">
        <v>102</v>
      </c>
      <c r="C17" s="33" t="s">
        <v>103</v>
      </c>
      <c r="D17" s="30" t="s">
        <v>37</v>
      </c>
      <c r="E17" s="27" t="s">
        <v>101</v>
      </c>
      <c r="F17" s="22" t="s">
        <v>307</v>
      </c>
      <c r="G17" s="23" t="s">
        <v>24</v>
      </c>
      <c r="H17" s="155" t="s">
        <v>25</v>
      </c>
      <c r="I17" s="125">
        <v>43.8</v>
      </c>
      <c r="J17" s="127">
        <v>0</v>
      </c>
      <c r="K17" s="130">
        <v>40.5</v>
      </c>
      <c r="L17" s="126">
        <v>13</v>
      </c>
      <c r="M17" s="125"/>
      <c r="N17" s="127"/>
      <c r="O17" s="128"/>
    </row>
    <row r="18" spans="1:15" s="129" customFormat="1" ht="22.5" customHeight="1">
      <c r="A18" s="124">
        <v>12</v>
      </c>
      <c r="B18" s="38" t="s">
        <v>126</v>
      </c>
      <c r="C18" s="22" t="s">
        <v>127</v>
      </c>
      <c r="D18" s="20" t="s">
        <v>128</v>
      </c>
      <c r="E18" s="27" t="s">
        <v>62</v>
      </c>
      <c r="F18" s="22" t="s">
        <v>63</v>
      </c>
      <c r="G18" s="23" t="s">
        <v>24</v>
      </c>
      <c r="H18" s="155" t="s">
        <v>25</v>
      </c>
      <c r="I18" s="145">
        <v>46.6</v>
      </c>
      <c r="J18" s="127">
        <v>3</v>
      </c>
      <c r="K18" s="125"/>
      <c r="L18" s="126"/>
      <c r="M18" s="125"/>
      <c r="N18" s="127"/>
      <c r="O18" s="128"/>
    </row>
    <row r="19" spans="1:15" s="129" customFormat="1" ht="28.5" customHeight="1">
      <c r="A19" s="124">
        <v>13</v>
      </c>
      <c r="B19" s="55" t="s">
        <v>215</v>
      </c>
      <c r="C19" s="22" t="s">
        <v>227</v>
      </c>
      <c r="D19" s="30" t="s">
        <v>128</v>
      </c>
      <c r="E19" s="27" t="s">
        <v>101</v>
      </c>
      <c r="F19" s="22" t="s">
        <v>379</v>
      </c>
      <c r="G19" s="23" t="s">
        <v>24</v>
      </c>
      <c r="H19" s="155" t="s">
        <v>25</v>
      </c>
      <c r="I19" s="125">
        <v>48.4</v>
      </c>
      <c r="J19" s="127">
        <v>3</v>
      </c>
      <c r="K19" s="230" t="s">
        <v>307</v>
      </c>
      <c r="L19" s="231"/>
      <c r="M19" s="125"/>
      <c r="N19" s="127"/>
      <c r="O19" s="128"/>
    </row>
    <row r="20" spans="1:15" s="129" customFormat="1" ht="27" customHeight="1">
      <c r="A20" s="124">
        <v>14</v>
      </c>
      <c r="B20" s="38" t="s">
        <v>278</v>
      </c>
      <c r="C20" s="22" t="s">
        <v>40</v>
      </c>
      <c r="D20" s="30" t="s">
        <v>37</v>
      </c>
      <c r="E20" s="27" t="s">
        <v>269</v>
      </c>
      <c r="F20" s="22" t="s">
        <v>307</v>
      </c>
      <c r="G20" s="23" t="s">
        <v>378</v>
      </c>
      <c r="H20" s="155" t="s">
        <v>183</v>
      </c>
      <c r="I20" s="125">
        <v>34.9</v>
      </c>
      <c r="J20" s="127">
        <v>4</v>
      </c>
      <c r="K20" s="230" t="s">
        <v>307</v>
      </c>
      <c r="L20" s="231"/>
      <c r="M20" s="125"/>
      <c r="N20" s="127"/>
      <c r="O20" s="128"/>
    </row>
    <row r="21" spans="1:15" s="129" customFormat="1" ht="27.75" customHeight="1">
      <c r="A21" s="124">
        <v>15</v>
      </c>
      <c r="B21" s="32" t="s">
        <v>267</v>
      </c>
      <c r="C21" s="22" t="s">
        <v>40</v>
      </c>
      <c r="D21" s="30" t="s">
        <v>37</v>
      </c>
      <c r="E21" s="27" t="s">
        <v>168</v>
      </c>
      <c r="F21" s="22" t="s">
        <v>169</v>
      </c>
      <c r="G21" s="23" t="s">
        <v>170</v>
      </c>
      <c r="H21" s="155" t="s">
        <v>174</v>
      </c>
      <c r="I21" s="125">
        <v>35.6</v>
      </c>
      <c r="J21" s="127">
        <v>4</v>
      </c>
      <c r="K21" s="230" t="s">
        <v>307</v>
      </c>
      <c r="L21" s="231"/>
      <c r="M21" s="125"/>
      <c r="N21" s="127"/>
      <c r="O21" s="128"/>
    </row>
    <row r="22" spans="1:15" s="129" customFormat="1" ht="29.25" customHeight="1">
      <c r="A22" s="124">
        <v>16</v>
      </c>
      <c r="B22" s="32" t="s">
        <v>141</v>
      </c>
      <c r="C22" s="22" t="s">
        <v>142</v>
      </c>
      <c r="D22" s="30" t="s">
        <v>37</v>
      </c>
      <c r="E22" s="21" t="s">
        <v>137</v>
      </c>
      <c r="F22" s="22" t="s">
        <v>138</v>
      </c>
      <c r="G22" s="23" t="s">
        <v>139</v>
      </c>
      <c r="H22" s="155" t="s">
        <v>140</v>
      </c>
      <c r="I22" s="125">
        <v>36</v>
      </c>
      <c r="J22" s="127">
        <v>4</v>
      </c>
      <c r="K22" s="230" t="s">
        <v>307</v>
      </c>
      <c r="L22" s="231"/>
      <c r="M22" s="125"/>
      <c r="N22" s="127"/>
      <c r="O22" s="128"/>
    </row>
    <row r="23" spans="1:15" s="129" customFormat="1" ht="29.25" customHeight="1">
      <c r="A23" s="124">
        <v>17</v>
      </c>
      <c r="B23" s="29" t="s">
        <v>318</v>
      </c>
      <c r="C23" s="22" t="s">
        <v>319</v>
      </c>
      <c r="D23" s="30" t="s">
        <v>41</v>
      </c>
      <c r="E23" s="28" t="s">
        <v>310</v>
      </c>
      <c r="F23" s="22" t="s">
        <v>311</v>
      </c>
      <c r="G23" s="23" t="s">
        <v>312</v>
      </c>
      <c r="H23" s="155" t="s">
        <v>313</v>
      </c>
      <c r="I23" s="125">
        <v>37.1</v>
      </c>
      <c r="J23" s="127">
        <v>4</v>
      </c>
      <c r="K23" s="230" t="s">
        <v>307</v>
      </c>
      <c r="L23" s="231"/>
      <c r="M23" s="125"/>
      <c r="N23" s="127"/>
      <c r="O23" s="128"/>
    </row>
    <row r="24" spans="1:15" s="129" customFormat="1" ht="30.75" customHeight="1">
      <c r="A24" s="124">
        <v>18</v>
      </c>
      <c r="B24" s="32" t="s">
        <v>99</v>
      </c>
      <c r="C24" s="22" t="s">
        <v>100</v>
      </c>
      <c r="D24" s="30" t="s">
        <v>70</v>
      </c>
      <c r="E24" s="28" t="s">
        <v>79</v>
      </c>
      <c r="F24" s="22" t="s">
        <v>80</v>
      </c>
      <c r="G24" s="23" t="s">
        <v>24</v>
      </c>
      <c r="H24" s="155" t="s">
        <v>25</v>
      </c>
      <c r="I24" s="125">
        <v>37.4</v>
      </c>
      <c r="J24" s="127">
        <v>4</v>
      </c>
      <c r="K24" s="230" t="s">
        <v>307</v>
      </c>
      <c r="L24" s="231"/>
      <c r="M24" s="125"/>
      <c r="N24" s="127"/>
      <c r="O24" s="128"/>
    </row>
    <row r="25" spans="1:15" s="129" customFormat="1" ht="27" customHeight="1">
      <c r="A25" s="124">
        <v>19</v>
      </c>
      <c r="B25" s="38" t="s">
        <v>275</v>
      </c>
      <c r="C25" s="22" t="s">
        <v>40</v>
      </c>
      <c r="D25" s="30" t="s">
        <v>37</v>
      </c>
      <c r="E25" s="27" t="s">
        <v>269</v>
      </c>
      <c r="F25" s="22" t="s">
        <v>307</v>
      </c>
      <c r="G25" s="23" t="s">
        <v>378</v>
      </c>
      <c r="H25" s="155" t="s">
        <v>183</v>
      </c>
      <c r="I25" s="125">
        <v>41</v>
      </c>
      <c r="J25" s="127">
        <v>4</v>
      </c>
      <c r="K25" s="230" t="s">
        <v>307</v>
      </c>
      <c r="L25" s="231"/>
      <c r="M25" s="125"/>
      <c r="N25" s="127"/>
      <c r="O25" s="128"/>
    </row>
    <row r="26" spans="1:15" s="129" customFormat="1" ht="30" customHeight="1">
      <c r="A26" s="124">
        <v>20</v>
      </c>
      <c r="B26" s="18" t="s">
        <v>102</v>
      </c>
      <c r="C26" s="22" t="s">
        <v>103</v>
      </c>
      <c r="D26" s="30" t="s">
        <v>37</v>
      </c>
      <c r="E26" s="27" t="s">
        <v>56</v>
      </c>
      <c r="F26" s="22" t="s">
        <v>57</v>
      </c>
      <c r="G26" s="23" t="s">
        <v>24</v>
      </c>
      <c r="H26" s="155" t="s">
        <v>25</v>
      </c>
      <c r="I26" s="125">
        <v>55.2</v>
      </c>
      <c r="J26" s="127">
        <v>7</v>
      </c>
      <c r="K26" s="230" t="s">
        <v>307</v>
      </c>
      <c r="L26" s="231"/>
      <c r="M26" s="125"/>
      <c r="N26" s="127"/>
      <c r="O26" s="128"/>
    </row>
    <row r="27" spans="1:15" s="129" customFormat="1" ht="27" customHeight="1">
      <c r="A27" s="124">
        <v>21</v>
      </c>
      <c r="B27" s="32" t="s">
        <v>267</v>
      </c>
      <c r="C27" s="22" t="s">
        <v>40</v>
      </c>
      <c r="D27" s="30" t="s">
        <v>37</v>
      </c>
      <c r="E27" s="28" t="s">
        <v>265</v>
      </c>
      <c r="F27" s="22" t="s">
        <v>266</v>
      </c>
      <c r="G27" s="23" t="s">
        <v>170</v>
      </c>
      <c r="H27" s="155" t="s">
        <v>174</v>
      </c>
      <c r="I27" s="125">
        <v>80</v>
      </c>
      <c r="J27" s="127">
        <v>9</v>
      </c>
      <c r="K27" s="230" t="s">
        <v>307</v>
      </c>
      <c r="L27" s="231"/>
      <c r="M27" s="125"/>
      <c r="N27" s="127"/>
      <c r="O27" s="128"/>
    </row>
    <row r="28" spans="1:15" s="129" customFormat="1" ht="22.5" customHeight="1">
      <c r="A28" s="124"/>
      <c r="B28" s="32" t="s">
        <v>166</v>
      </c>
      <c r="C28" s="22" t="s">
        <v>167</v>
      </c>
      <c r="D28" s="20" t="s">
        <v>70</v>
      </c>
      <c r="E28" s="27" t="s">
        <v>265</v>
      </c>
      <c r="F28" s="22" t="s">
        <v>266</v>
      </c>
      <c r="G28" s="23" t="s">
        <v>170</v>
      </c>
      <c r="H28" s="155" t="s">
        <v>174</v>
      </c>
      <c r="I28" s="230" t="s">
        <v>372</v>
      </c>
      <c r="J28" s="237"/>
      <c r="K28" s="237"/>
      <c r="L28" s="231"/>
      <c r="M28" s="125"/>
      <c r="N28" s="127"/>
      <c r="O28" s="128"/>
    </row>
    <row r="29" spans="1:15" s="129" customFormat="1" ht="22.5" customHeight="1">
      <c r="A29" s="124"/>
      <c r="B29" s="32" t="s">
        <v>58</v>
      </c>
      <c r="C29" s="22" t="s">
        <v>59</v>
      </c>
      <c r="D29" s="20" t="s">
        <v>60</v>
      </c>
      <c r="E29" s="27" t="s">
        <v>62</v>
      </c>
      <c r="F29" s="22" t="s">
        <v>63</v>
      </c>
      <c r="G29" s="23" t="s">
        <v>24</v>
      </c>
      <c r="H29" s="155" t="s">
        <v>25</v>
      </c>
      <c r="I29" s="230" t="s">
        <v>372</v>
      </c>
      <c r="J29" s="237"/>
      <c r="K29" s="237"/>
      <c r="L29" s="231"/>
      <c r="M29" s="125"/>
      <c r="N29" s="127"/>
      <c r="O29" s="128"/>
    </row>
    <row r="30" spans="1:15" s="129" customFormat="1" ht="29.25" customHeight="1">
      <c r="A30" s="124"/>
      <c r="B30" s="38" t="s">
        <v>270</v>
      </c>
      <c r="C30" s="22" t="s">
        <v>271</v>
      </c>
      <c r="D30" s="30" t="s">
        <v>37</v>
      </c>
      <c r="E30" s="27" t="s">
        <v>175</v>
      </c>
      <c r="F30" s="22" t="s">
        <v>176</v>
      </c>
      <c r="G30" s="23" t="s">
        <v>274</v>
      </c>
      <c r="H30" s="155" t="s">
        <v>183</v>
      </c>
      <c r="I30" s="230" t="s">
        <v>372</v>
      </c>
      <c r="J30" s="237"/>
      <c r="K30" s="237"/>
      <c r="L30" s="231"/>
      <c r="M30" s="125"/>
      <c r="N30" s="127"/>
      <c r="O30" s="128"/>
    </row>
    <row r="31" spans="1:15" s="129" customFormat="1" ht="30.75" customHeight="1">
      <c r="A31" s="124"/>
      <c r="B31" s="32" t="s">
        <v>141</v>
      </c>
      <c r="C31" s="22" t="s">
        <v>142</v>
      </c>
      <c r="D31" s="30" t="s">
        <v>37</v>
      </c>
      <c r="E31" s="21" t="s">
        <v>143</v>
      </c>
      <c r="F31" s="22" t="s">
        <v>144</v>
      </c>
      <c r="G31" s="23" t="s">
        <v>139</v>
      </c>
      <c r="H31" s="155" t="s">
        <v>140</v>
      </c>
      <c r="I31" s="230" t="s">
        <v>372</v>
      </c>
      <c r="J31" s="237"/>
      <c r="K31" s="237"/>
      <c r="L31" s="231"/>
      <c r="M31" s="125"/>
      <c r="N31" s="127"/>
      <c r="O31" s="128"/>
    </row>
    <row r="32" spans="1:15" s="129" customFormat="1" ht="30.75" customHeight="1">
      <c r="A32" s="124"/>
      <c r="B32" s="38" t="s">
        <v>270</v>
      </c>
      <c r="C32" s="22" t="s">
        <v>271</v>
      </c>
      <c r="D32" s="30" t="s">
        <v>37</v>
      </c>
      <c r="E32" s="27" t="s">
        <v>184</v>
      </c>
      <c r="F32" s="22" t="s">
        <v>185</v>
      </c>
      <c r="G32" s="23" t="s">
        <v>186</v>
      </c>
      <c r="H32" s="155" t="s">
        <v>183</v>
      </c>
      <c r="I32" s="230" t="s">
        <v>372</v>
      </c>
      <c r="J32" s="237"/>
      <c r="K32" s="237"/>
      <c r="L32" s="231"/>
      <c r="M32" s="125"/>
      <c r="N32" s="127"/>
      <c r="O32" s="128"/>
    </row>
    <row r="34" spans="1:15" s="129" customFormat="1" ht="21" customHeight="1">
      <c r="A34" s="132"/>
      <c r="B34" s="54"/>
      <c r="C34" s="62"/>
      <c r="D34" s="134"/>
      <c r="E34" s="64"/>
      <c r="F34" s="62"/>
      <c r="G34" s="24"/>
      <c r="H34" s="24"/>
      <c r="I34" s="135"/>
      <c r="J34" s="135"/>
      <c r="K34" s="135"/>
      <c r="L34" s="135"/>
      <c r="M34" s="135"/>
      <c r="N34" s="146"/>
      <c r="O34" s="138"/>
    </row>
    <row r="35" spans="1:14" ht="12.75" customHeight="1">
      <c r="A35" s="139" t="s">
        <v>338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1" t="s">
        <v>347</v>
      </c>
      <c r="M35" s="140"/>
      <c r="N35" s="140"/>
    </row>
    <row r="36" spans="1:14" ht="12.75" customHeight="1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1"/>
      <c r="M36" s="140"/>
      <c r="N36" s="140"/>
    </row>
    <row r="37" spans="1:14" ht="12.75" customHeight="1">
      <c r="A37" s="142" t="s">
        <v>339</v>
      </c>
      <c r="D37" s="140"/>
      <c r="E37" s="140"/>
      <c r="F37" s="140"/>
      <c r="G37" s="140"/>
      <c r="H37" s="140"/>
      <c r="I37" s="140"/>
      <c r="J37" s="140"/>
      <c r="K37" s="140"/>
      <c r="L37" s="141" t="s">
        <v>331</v>
      </c>
      <c r="M37" s="140"/>
      <c r="N37" s="140"/>
    </row>
  </sheetData>
  <sheetProtection/>
  <mergeCells count="27">
    <mergeCell ref="H5:H6"/>
    <mergeCell ref="I5:L5"/>
    <mergeCell ref="O5:O6"/>
    <mergeCell ref="A1:L1"/>
    <mergeCell ref="A2:L2"/>
    <mergeCell ref="A3:L3"/>
    <mergeCell ref="A5:A6"/>
    <mergeCell ref="B5:B6"/>
    <mergeCell ref="C5:C6"/>
    <mergeCell ref="D5:D6"/>
    <mergeCell ref="E5:E6"/>
    <mergeCell ref="F5:F6"/>
    <mergeCell ref="G5:G6"/>
    <mergeCell ref="I32:L32"/>
    <mergeCell ref="I29:L29"/>
    <mergeCell ref="I30:L30"/>
    <mergeCell ref="I31:L31"/>
    <mergeCell ref="K19:L19"/>
    <mergeCell ref="K20:L20"/>
    <mergeCell ref="K21:L21"/>
    <mergeCell ref="K22:L22"/>
    <mergeCell ref="K23:L23"/>
    <mergeCell ref="K27:L27"/>
    <mergeCell ref="K24:L24"/>
    <mergeCell ref="K25:L25"/>
    <mergeCell ref="K26:L26"/>
    <mergeCell ref="I28:L28"/>
  </mergeCells>
  <conditionalFormatting sqref="C7:C8 C20 C29 C31 C18">
    <cfRule type="expression" priority="34" dxfId="0" stopIfTrue="1">
      <formula>$V7=2018</formula>
    </cfRule>
  </conditionalFormatting>
  <conditionalFormatting sqref="D32 C22:D22 C34 C7:C32 D17">
    <cfRule type="expression" priority="33" dxfId="0" stopIfTrue="1">
      <formula>Тех3!#REF!=2018</formula>
    </cfRule>
  </conditionalFormatting>
  <conditionalFormatting sqref="C9 C14 C25:C26">
    <cfRule type="expression" priority="31" dxfId="0" stopIfTrue="1">
      <formula>Тех3!#REF!=2018</formula>
    </cfRule>
  </conditionalFormatting>
  <conditionalFormatting sqref="C32 C20:C27 C12 C9 C15:C18">
    <cfRule type="expression" priority="30" dxfId="0" stopIfTrue="1">
      <formula>Тех3!#REF!=2018</formula>
    </cfRule>
  </conditionalFormatting>
  <conditionalFormatting sqref="C29:C30 C7">
    <cfRule type="expression" priority="29" dxfId="0" stopIfTrue="1">
      <formula>Тех3!#REF!=2018</formula>
    </cfRule>
  </conditionalFormatting>
  <conditionalFormatting sqref="C20 C31 C22:C23 C8:C9 C27:C29 C34 C18">
    <cfRule type="expression" priority="27" dxfId="0" stopIfTrue="1">
      <formula>$S8=2018</formula>
    </cfRule>
  </conditionalFormatting>
  <conditionalFormatting sqref="C31 C27 C18">
    <cfRule type="expression" priority="26" dxfId="0" stopIfTrue="1">
      <formula>$Q18=2018</formula>
    </cfRule>
  </conditionalFormatting>
  <conditionalFormatting sqref="C34">
    <cfRule type="expression" priority="25" dxfId="0" stopIfTrue="1">
      <formula>Тех3!#REF!=2018</formula>
    </cfRule>
  </conditionalFormatting>
  <conditionalFormatting sqref="C7 C10:C17 C19">
    <cfRule type="expression" priority="23" dxfId="0" stopIfTrue="1">
      <formula>Тех3!#REF!=2018</formula>
    </cfRule>
  </conditionalFormatting>
  <conditionalFormatting sqref="C10:C11">
    <cfRule type="expression" priority="19" dxfId="0" stopIfTrue="1">
      <formula>$S27=2018</formula>
    </cfRule>
  </conditionalFormatting>
  <conditionalFormatting sqref="C30">
    <cfRule type="expression" priority="18" dxfId="0" stopIfTrue="1">
      <formula>$S30=2018</formula>
    </cfRule>
  </conditionalFormatting>
  <conditionalFormatting sqref="C19:C22 C11 C13 C28 C30:C32 D17">
    <cfRule type="expression" priority="17" dxfId="0" stopIfTrue="1">
      <formula>$T11=2018</formula>
    </cfRule>
  </conditionalFormatting>
  <conditionalFormatting sqref="C30 C19">
    <cfRule type="expression" priority="15" dxfId="0" stopIfTrue="1">
      <formula>$R19=2018</formula>
    </cfRule>
  </conditionalFormatting>
  <conditionalFormatting sqref="C30">
    <cfRule type="expression" priority="10" dxfId="0" stopIfTrue="1">
      <formula>$T30=2018</formula>
    </cfRule>
  </conditionalFormatting>
  <conditionalFormatting sqref="C30">
    <cfRule type="expression" priority="9" dxfId="0" stopIfTrue="1">
      <formula>$T30=2018</formula>
    </cfRule>
  </conditionalFormatting>
  <conditionalFormatting sqref="C8">
    <cfRule type="expression" priority="7" dxfId="0" stopIfTrue="1">
      <formula>$T7=2018</formula>
    </cfRule>
  </conditionalFormatting>
  <conditionalFormatting sqref="C14 C26">
    <cfRule type="expression" priority="6" dxfId="0" stopIfTrue="1">
      <formula>Тех3!#REF!=2018</formula>
    </cfRule>
  </conditionalFormatting>
  <conditionalFormatting sqref="C26">
    <cfRule type="expression" priority="5" dxfId="0" stopIfTrue="1">
      <formula>$T26=2018</formula>
    </cfRule>
  </conditionalFormatting>
  <conditionalFormatting sqref="C9">
    <cfRule type="expression" priority="53" dxfId="0" stopIfTrue="1">
      <formula>Тех3!#REF!=2018</formula>
    </cfRule>
  </conditionalFormatting>
  <conditionalFormatting sqref="C12 C19">
    <cfRule type="expression" priority="56" dxfId="0" stopIfTrue="1">
      <formula>Тех3!#REF!=2018</formula>
    </cfRule>
  </conditionalFormatting>
  <conditionalFormatting sqref="C13:C16">
    <cfRule type="expression" priority="72" dxfId="0" stopIfTrue="1">
      <formula>$S29=2018</formula>
    </cfRule>
  </conditionalFormatting>
  <conditionalFormatting sqref="C10">
    <cfRule type="expression" priority="75" dxfId="0" stopIfTrue="1">
      <formula>Тех3!#REF!=2018</formula>
    </cfRule>
  </conditionalFormatting>
  <conditionalFormatting sqref="C17">
    <cfRule type="expression" priority="107" dxfId="0" stopIfTrue="1">
      <formula>$S18=2018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zoomScale="82" zoomScaleNormal="82" zoomScalePageLayoutView="0" workbookViewId="0" topLeftCell="A23">
      <selection activeCell="Z17" sqref="Z17"/>
    </sheetView>
  </sheetViews>
  <sheetFormatPr defaultColWidth="9.140625" defaultRowHeight="15"/>
  <cols>
    <col min="1" max="1" width="3.00390625" style="112" customWidth="1"/>
    <col min="2" max="2" width="16.7109375" style="112" customWidth="1"/>
    <col min="3" max="3" width="8.8515625" style="112" customWidth="1"/>
    <col min="4" max="4" width="3.8515625" style="112" customWidth="1"/>
    <col min="5" max="5" width="14.57421875" style="112" customWidth="1"/>
    <col min="6" max="6" width="8.57421875" style="112" customWidth="1"/>
    <col min="7" max="7" width="12.8515625" style="112" customWidth="1"/>
    <col min="8" max="8" width="16.57421875" style="112" customWidth="1"/>
    <col min="9" max="10" width="5.8515625" style="112" customWidth="1"/>
    <col min="11" max="11" width="5.421875" style="112" hidden="1" customWidth="1"/>
    <col min="12" max="12" width="4.421875" style="112" hidden="1" customWidth="1"/>
    <col min="13" max="13" width="3.421875" style="112" customWidth="1"/>
    <col min="14" max="16384" width="9.140625" style="112" customWidth="1"/>
  </cols>
  <sheetData>
    <row r="1" spans="1:24" s="110" customFormat="1" ht="32.25" customHeight="1">
      <c r="A1" s="195" t="s">
        <v>364</v>
      </c>
      <c r="B1" s="195"/>
      <c r="C1" s="195"/>
      <c r="D1" s="195"/>
      <c r="E1" s="195"/>
      <c r="F1" s="195"/>
      <c r="G1" s="195"/>
      <c r="H1" s="195"/>
      <c r="I1" s="195"/>
      <c r="J1" s="195"/>
      <c r="K1" s="104"/>
      <c r="L1" s="104"/>
      <c r="M1" s="104"/>
      <c r="N1" s="2"/>
      <c r="O1" s="2"/>
      <c r="P1" s="2"/>
      <c r="Q1" s="2"/>
      <c r="R1" s="2"/>
      <c r="S1" s="2"/>
      <c r="T1" s="2"/>
      <c r="U1" s="2"/>
      <c r="V1" s="2"/>
      <c r="W1" s="2"/>
      <c r="X1" s="109"/>
    </row>
    <row r="2" spans="1:13" ht="14.25" customHeight="1">
      <c r="A2" s="196" t="s">
        <v>365</v>
      </c>
      <c r="B2" s="196"/>
      <c r="C2" s="196"/>
      <c r="D2" s="196"/>
      <c r="E2" s="196"/>
      <c r="F2" s="196"/>
      <c r="G2" s="196"/>
      <c r="H2" s="196"/>
      <c r="I2" s="196"/>
      <c r="J2" s="196"/>
      <c r="K2" s="111"/>
      <c r="L2" s="111"/>
      <c r="M2" s="111"/>
    </row>
    <row r="3" spans="1:13" ht="15" customHeight="1">
      <c r="A3" s="234" t="s">
        <v>427</v>
      </c>
      <c r="B3" s="234"/>
      <c r="C3" s="234"/>
      <c r="D3" s="234"/>
      <c r="E3" s="234"/>
      <c r="F3" s="234"/>
      <c r="G3" s="234"/>
      <c r="H3" s="234"/>
      <c r="I3" s="234"/>
      <c r="J3" s="234"/>
      <c r="K3" s="111"/>
      <c r="L3" s="111"/>
      <c r="M3" s="111"/>
    </row>
    <row r="4" spans="1:12" s="116" customFormat="1" ht="14.25" customHeight="1">
      <c r="A4" s="113" t="s">
        <v>1</v>
      </c>
      <c r="B4" s="114"/>
      <c r="C4" s="114"/>
      <c r="D4" s="114"/>
      <c r="E4" s="115"/>
      <c r="F4" s="115"/>
      <c r="G4" s="113"/>
      <c r="J4" s="117" t="s">
        <v>417</v>
      </c>
      <c r="K4" s="118"/>
      <c r="L4" s="118"/>
    </row>
    <row r="5" spans="1:13" ht="19.5" customHeight="1">
      <c r="A5" s="197" t="s">
        <v>359</v>
      </c>
      <c r="B5" s="193" t="s">
        <v>367</v>
      </c>
      <c r="C5" s="198" t="s">
        <v>3</v>
      </c>
      <c r="D5" s="197" t="s">
        <v>4</v>
      </c>
      <c r="E5" s="200" t="s">
        <v>5</v>
      </c>
      <c r="F5" s="198" t="s">
        <v>6</v>
      </c>
      <c r="G5" s="193" t="s">
        <v>336</v>
      </c>
      <c r="H5" s="193" t="s">
        <v>368</v>
      </c>
      <c r="I5" s="232" t="s">
        <v>369</v>
      </c>
      <c r="J5" s="233"/>
      <c r="K5" s="119"/>
      <c r="L5" s="120"/>
      <c r="M5" s="194" t="s">
        <v>370</v>
      </c>
    </row>
    <row r="6" spans="1:13" ht="25.5" customHeight="1">
      <c r="A6" s="197"/>
      <c r="B6" s="193"/>
      <c r="C6" s="199"/>
      <c r="D6" s="197"/>
      <c r="E6" s="201"/>
      <c r="F6" s="199"/>
      <c r="G6" s="193"/>
      <c r="H6" s="193"/>
      <c r="I6" s="121" t="s">
        <v>333</v>
      </c>
      <c r="J6" s="122" t="s">
        <v>371</v>
      </c>
      <c r="K6" s="121" t="s">
        <v>333</v>
      </c>
      <c r="L6" s="123" t="s">
        <v>371</v>
      </c>
      <c r="M6" s="194"/>
    </row>
    <row r="7" spans="1:13" s="129" customFormat="1" ht="22.5" customHeight="1">
      <c r="A7" s="124">
        <v>1</v>
      </c>
      <c r="B7" s="32" t="s">
        <v>296</v>
      </c>
      <c r="C7" s="22" t="s">
        <v>297</v>
      </c>
      <c r="D7" s="30" t="s">
        <v>37</v>
      </c>
      <c r="E7" s="27" t="s">
        <v>298</v>
      </c>
      <c r="F7" s="22" t="s">
        <v>299</v>
      </c>
      <c r="G7" s="23" t="s">
        <v>300</v>
      </c>
      <c r="H7" s="155" t="s">
        <v>301</v>
      </c>
      <c r="I7" s="125">
        <v>43.1</v>
      </c>
      <c r="J7" s="126">
        <v>0</v>
      </c>
      <c r="K7" s="125"/>
      <c r="L7" s="127"/>
      <c r="M7" s="128"/>
    </row>
    <row r="8" spans="1:13" s="129" customFormat="1" ht="22.5" customHeight="1">
      <c r="A8" s="124">
        <v>2</v>
      </c>
      <c r="B8" s="29" t="s">
        <v>179</v>
      </c>
      <c r="C8" s="33" t="s">
        <v>180</v>
      </c>
      <c r="D8" s="30" t="s">
        <v>41</v>
      </c>
      <c r="E8" s="27" t="s">
        <v>172</v>
      </c>
      <c r="F8" s="22" t="s">
        <v>173</v>
      </c>
      <c r="G8" s="23" t="s">
        <v>170</v>
      </c>
      <c r="H8" s="155" t="s">
        <v>174</v>
      </c>
      <c r="I8" s="125">
        <v>44.07</v>
      </c>
      <c r="J8" s="126">
        <v>0</v>
      </c>
      <c r="K8" s="125"/>
      <c r="L8" s="127"/>
      <c r="M8" s="128"/>
    </row>
    <row r="9" spans="1:13" s="129" customFormat="1" ht="29.25" customHeight="1">
      <c r="A9" s="124">
        <v>3</v>
      </c>
      <c r="B9" s="29" t="s">
        <v>238</v>
      </c>
      <c r="C9" s="33" t="s">
        <v>241</v>
      </c>
      <c r="D9" s="30" t="s">
        <v>29</v>
      </c>
      <c r="E9" s="27" t="s">
        <v>257</v>
      </c>
      <c r="F9" s="22" t="s">
        <v>239</v>
      </c>
      <c r="G9" s="23" t="s">
        <v>24</v>
      </c>
      <c r="H9" s="155" t="s">
        <v>25</v>
      </c>
      <c r="I9" s="125">
        <v>44.18</v>
      </c>
      <c r="J9" s="126">
        <v>0</v>
      </c>
      <c r="K9" s="125"/>
      <c r="L9" s="127"/>
      <c r="M9" s="128"/>
    </row>
    <row r="10" spans="1:13" s="129" customFormat="1" ht="22.5" customHeight="1">
      <c r="A10" s="124">
        <v>4</v>
      </c>
      <c r="B10" s="32" t="s">
        <v>166</v>
      </c>
      <c r="C10" s="22" t="s">
        <v>167</v>
      </c>
      <c r="D10" s="20" t="s">
        <v>70</v>
      </c>
      <c r="E10" s="27" t="s">
        <v>172</v>
      </c>
      <c r="F10" s="22" t="s">
        <v>173</v>
      </c>
      <c r="G10" s="23" t="s">
        <v>170</v>
      </c>
      <c r="H10" s="155" t="s">
        <v>174</v>
      </c>
      <c r="I10" s="125">
        <v>46.63</v>
      </c>
      <c r="J10" s="126">
        <v>0</v>
      </c>
      <c r="K10" s="125"/>
      <c r="L10" s="127"/>
      <c r="M10" s="128"/>
    </row>
    <row r="11" spans="1:13" s="129" customFormat="1" ht="22.5" customHeight="1">
      <c r="A11" s="124">
        <v>5</v>
      </c>
      <c r="B11" s="32" t="s">
        <v>44</v>
      </c>
      <c r="C11" s="22" t="s">
        <v>45</v>
      </c>
      <c r="D11" s="30" t="s">
        <v>41</v>
      </c>
      <c r="E11" s="27" t="s">
        <v>48</v>
      </c>
      <c r="F11" s="22" t="s">
        <v>49</v>
      </c>
      <c r="G11" s="23" t="s">
        <v>24</v>
      </c>
      <c r="H11" s="155" t="s">
        <v>25</v>
      </c>
      <c r="I11" s="125">
        <v>52.1</v>
      </c>
      <c r="J11" s="126">
        <v>0</v>
      </c>
      <c r="K11" s="125"/>
      <c r="L11" s="127"/>
      <c r="M11" s="128"/>
    </row>
    <row r="12" spans="1:13" s="129" customFormat="1" ht="22.5" customHeight="1">
      <c r="A12" s="124">
        <v>6</v>
      </c>
      <c r="B12" s="29" t="s">
        <v>58</v>
      </c>
      <c r="C12" s="22" t="s">
        <v>59</v>
      </c>
      <c r="D12" s="20" t="s">
        <v>60</v>
      </c>
      <c r="E12" s="28" t="s">
        <v>48</v>
      </c>
      <c r="F12" s="22" t="s">
        <v>49</v>
      </c>
      <c r="G12" s="23" t="s">
        <v>24</v>
      </c>
      <c r="H12" s="155" t="s">
        <v>25</v>
      </c>
      <c r="I12" s="125">
        <v>52.89</v>
      </c>
      <c r="J12" s="126">
        <v>0</v>
      </c>
      <c r="K12" s="125"/>
      <c r="L12" s="127"/>
      <c r="M12" s="128"/>
    </row>
    <row r="13" spans="1:13" s="129" customFormat="1" ht="27.75" customHeight="1">
      <c r="A13" s="124">
        <v>7</v>
      </c>
      <c r="B13" s="32" t="s">
        <v>235</v>
      </c>
      <c r="C13" s="22" t="s">
        <v>236</v>
      </c>
      <c r="D13" s="20" t="s">
        <v>21</v>
      </c>
      <c r="E13" s="28" t="s">
        <v>256</v>
      </c>
      <c r="F13" s="22" t="s">
        <v>237</v>
      </c>
      <c r="G13" s="23" t="s">
        <v>24</v>
      </c>
      <c r="H13" s="155" t="s">
        <v>25</v>
      </c>
      <c r="I13" s="125">
        <v>57.52</v>
      </c>
      <c r="J13" s="126">
        <v>0</v>
      </c>
      <c r="K13" s="125"/>
      <c r="L13" s="127"/>
      <c r="M13" s="128"/>
    </row>
    <row r="14" spans="1:13" s="129" customFormat="1" ht="29.25" customHeight="1">
      <c r="A14" s="124">
        <v>8</v>
      </c>
      <c r="B14" s="38" t="s">
        <v>93</v>
      </c>
      <c r="C14" s="22" t="s">
        <v>94</v>
      </c>
      <c r="D14" s="30" t="s">
        <v>70</v>
      </c>
      <c r="E14" s="28" t="s">
        <v>226</v>
      </c>
      <c r="F14" s="22" t="s">
        <v>225</v>
      </c>
      <c r="G14" s="23" t="s">
        <v>24</v>
      </c>
      <c r="H14" s="155" t="s">
        <v>25</v>
      </c>
      <c r="I14" s="125">
        <v>67.42</v>
      </c>
      <c r="J14" s="126">
        <v>0</v>
      </c>
      <c r="K14" s="125"/>
      <c r="L14" s="127"/>
      <c r="M14" s="128"/>
    </row>
    <row r="15" spans="1:13" s="129" customFormat="1" ht="28.5" customHeight="1">
      <c r="A15" s="124">
        <v>9</v>
      </c>
      <c r="B15" s="32" t="s">
        <v>308</v>
      </c>
      <c r="C15" s="22" t="s">
        <v>309</v>
      </c>
      <c r="D15" s="30" t="s">
        <v>41</v>
      </c>
      <c r="E15" s="27" t="s">
        <v>310</v>
      </c>
      <c r="F15" s="22" t="s">
        <v>311</v>
      </c>
      <c r="G15" s="23" t="s">
        <v>312</v>
      </c>
      <c r="H15" s="155" t="s">
        <v>313</v>
      </c>
      <c r="I15" s="125">
        <v>51.99</v>
      </c>
      <c r="J15" s="126">
        <v>4</v>
      </c>
      <c r="K15" s="125"/>
      <c r="L15" s="127"/>
      <c r="M15" s="128"/>
    </row>
    <row r="16" spans="1:13" s="129" customFormat="1" ht="29.25" customHeight="1">
      <c r="A16" s="124">
        <v>10</v>
      </c>
      <c r="B16" s="29" t="s">
        <v>235</v>
      </c>
      <c r="C16" s="22" t="s">
        <v>236</v>
      </c>
      <c r="D16" s="20" t="s">
        <v>21</v>
      </c>
      <c r="E16" s="28" t="s">
        <v>42</v>
      </c>
      <c r="F16" s="22" t="s">
        <v>43</v>
      </c>
      <c r="G16" s="23" t="s">
        <v>24</v>
      </c>
      <c r="H16" s="155" t="s">
        <v>25</v>
      </c>
      <c r="I16" s="125">
        <v>54.54</v>
      </c>
      <c r="J16" s="126">
        <v>4</v>
      </c>
      <c r="K16" s="125"/>
      <c r="L16" s="127"/>
      <c r="M16" s="128"/>
    </row>
    <row r="17" spans="1:13" s="129" customFormat="1" ht="27" customHeight="1">
      <c r="A17" s="124">
        <v>11</v>
      </c>
      <c r="B17" s="38" t="s">
        <v>187</v>
      </c>
      <c r="C17" s="22" t="s">
        <v>188</v>
      </c>
      <c r="D17" s="30" t="s">
        <v>37</v>
      </c>
      <c r="E17" s="27" t="s">
        <v>184</v>
      </c>
      <c r="F17" s="22" t="s">
        <v>185</v>
      </c>
      <c r="G17" s="23" t="s">
        <v>186</v>
      </c>
      <c r="H17" s="155" t="s">
        <v>183</v>
      </c>
      <c r="I17" s="125">
        <v>60.18</v>
      </c>
      <c r="J17" s="126">
        <v>4</v>
      </c>
      <c r="K17" s="125"/>
      <c r="L17" s="127"/>
      <c r="M17" s="128"/>
    </row>
    <row r="18" spans="1:13" s="129" customFormat="1" ht="22.5" customHeight="1">
      <c r="A18" s="124">
        <v>12</v>
      </c>
      <c r="B18" s="32" t="s">
        <v>302</v>
      </c>
      <c r="C18" s="22" t="s">
        <v>40</v>
      </c>
      <c r="D18" s="30" t="s">
        <v>37</v>
      </c>
      <c r="E18" s="27" t="s">
        <v>298</v>
      </c>
      <c r="F18" s="22" t="s">
        <v>299</v>
      </c>
      <c r="G18" s="23" t="s">
        <v>300</v>
      </c>
      <c r="H18" s="155" t="s">
        <v>301</v>
      </c>
      <c r="I18" s="125">
        <v>61.36</v>
      </c>
      <c r="J18" s="126">
        <v>4</v>
      </c>
      <c r="K18" s="125"/>
      <c r="L18" s="127"/>
      <c r="M18" s="128"/>
    </row>
    <row r="19" spans="1:13" s="129" customFormat="1" ht="22.5" customHeight="1">
      <c r="A19" s="124">
        <v>13</v>
      </c>
      <c r="B19" s="32" t="s">
        <v>163</v>
      </c>
      <c r="C19" s="22" t="s">
        <v>164</v>
      </c>
      <c r="D19" s="30"/>
      <c r="E19" s="27" t="s">
        <v>326</v>
      </c>
      <c r="F19" s="22" t="s">
        <v>40</v>
      </c>
      <c r="G19" s="23" t="s">
        <v>158</v>
      </c>
      <c r="H19" s="155" t="s">
        <v>328</v>
      </c>
      <c r="I19" s="125">
        <v>64.38</v>
      </c>
      <c r="J19" s="126">
        <v>4</v>
      </c>
      <c r="K19" s="125"/>
      <c r="L19" s="127"/>
      <c r="M19" s="128"/>
    </row>
    <row r="20" spans="1:13" s="129" customFormat="1" ht="22.5" customHeight="1">
      <c r="A20" s="124">
        <v>14</v>
      </c>
      <c r="B20" s="18" t="s">
        <v>54</v>
      </c>
      <c r="C20" s="22" t="s">
        <v>55</v>
      </c>
      <c r="D20" s="30" t="s">
        <v>41</v>
      </c>
      <c r="E20" s="28" t="s">
        <v>233</v>
      </c>
      <c r="F20" s="22" t="s">
        <v>234</v>
      </c>
      <c r="G20" s="23" t="s">
        <v>24</v>
      </c>
      <c r="H20" s="155" t="s">
        <v>25</v>
      </c>
      <c r="I20" s="125">
        <v>65.49</v>
      </c>
      <c r="J20" s="126">
        <v>4</v>
      </c>
      <c r="K20" s="125"/>
      <c r="L20" s="127"/>
      <c r="M20" s="128"/>
    </row>
    <row r="21" spans="1:13" s="129" customFormat="1" ht="22.5" customHeight="1">
      <c r="A21" s="124">
        <v>15</v>
      </c>
      <c r="B21" s="29" t="s">
        <v>292</v>
      </c>
      <c r="C21" s="22" t="s">
        <v>293</v>
      </c>
      <c r="D21" s="30" t="s">
        <v>121</v>
      </c>
      <c r="E21" s="28" t="s">
        <v>294</v>
      </c>
      <c r="F21" s="22" t="s">
        <v>295</v>
      </c>
      <c r="G21" s="23" t="s">
        <v>283</v>
      </c>
      <c r="H21" s="155" t="s">
        <v>284</v>
      </c>
      <c r="I21" s="125">
        <v>59.06</v>
      </c>
      <c r="J21" s="126">
        <v>8</v>
      </c>
      <c r="K21" s="125"/>
      <c r="L21" s="127"/>
      <c r="M21" s="128"/>
    </row>
    <row r="22" spans="1:13" s="129" customFormat="1" ht="27" customHeight="1">
      <c r="A22" s="124">
        <v>16</v>
      </c>
      <c r="B22" s="29" t="s">
        <v>229</v>
      </c>
      <c r="C22" s="22" t="s">
        <v>230</v>
      </c>
      <c r="D22" s="30" t="s">
        <v>41</v>
      </c>
      <c r="E22" s="28" t="s">
        <v>46</v>
      </c>
      <c r="F22" s="22" t="s">
        <v>47</v>
      </c>
      <c r="G22" s="23" t="s">
        <v>24</v>
      </c>
      <c r="H22" s="155" t="s">
        <v>25</v>
      </c>
      <c r="I22" s="125">
        <v>67.39</v>
      </c>
      <c r="J22" s="126">
        <v>12</v>
      </c>
      <c r="K22" s="125"/>
      <c r="L22" s="127"/>
      <c r="M22" s="128"/>
    </row>
    <row r="23" spans="1:13" s="129" customFormat="1" ht="30" customHeight="1">
      <c r="A23" s="124">
        <v>17</v>
      </c>
      <c r="B23" s="32" t="s">
        <v>189</v>
      </c>
      <c r="C23" s="22" t="s">
        <v>190</v>
      </c>
      <c r="D23" s="30" t="s">
        <v>121</v>
      </c>
      <c r="E23" s="27" t="s">
        <v>314</v>
      </c>
      <c r="F23" s="22" t="s">
        <v>315</v>
      </c>
      <c r="G23" s="23" t="s">
        <v>312</v>
      </c>
      <c r="H23" s="155" t="s">
        <v>313</v>
      </c>
      <c r="I23" s="125">
        <v>68.38</v>
      </c>
      <c r="J23" s="126">
        <v>12</v>
      </c>
      <c r="K23" s="125"/>
      <c r="L23" s="127"/>
      <c r="M23" s="128"/>
    </row>
    <row r="24" spans="1:13" s="129" customFormat="1" ht="27" customHeight="1">
      <c r="A24" s="124">
        <v>18</v>
      </c>
      <c r="B24" s="32" t="s">
        <v>52</v>
      </c>
      <c r="C24" s="22" t="s">
        <v>53</v>
      </c>
      <c r="D24" s="30" t="s">
        <v>41</v>
      </c>
      <c r="E24" s="27" t="s">
        <v>226</v>
      </c>
      <c r="F24" s="22" t="s">
        <v>225</v>
      </c>
      <c r="G24" s="23" t="s">
        <v>24</v>
      </c>
      <c r="H24" s="155" t="s">
        <v>25</v>
      </c>
      <c r="I24" s="125">
        <v>75.87</v>
      </c>
      <c r="J24" s="126">
        <v>14</v>
      </c>
      <c r="K24" s="125"/>
      <c r="L24" s="127"/>
      <c r="M24" s="128"/>
    </row>
    <row r="25" spans="1:13" s="129" customFormat="1" ht="22.5" customHeight="1">
      <c r="A25" s="124">
        <v>19</v>
      </c>
      <c r="B25" s="32" t="s">
        <v>286</v>
      </c>
      <c r="C25" s="22" t="s">
        <v>287</v>
      </c>
      <c r="D25" s="30" t="s">
        <v>37</v>
      </c>
      <c r="E25" s="27" t="s">
        <v>288</v>
      </c>
      <c r="F25" s="22" t="s">
        <v>289</v>
      </c>
      <c r="G25" s="23" t="s">
        <v>161</v>
      </c>
      <c r="H25" s="155" t="s">
        <v>284</v>
      </c>
      <c r="I25" s="125">
        <v>82.4</v>
      </c>
      <c r="J25" s="126">
        <v>15</v>
      </c>
      <c r="K25" s="125"/>
      <c r="L25" s="127"/>
      <c r="M25" s="128"/>
    </row>
    <row r="26" spans="1:13" s="129" customFormat="1" ht="22.5" customHeight="1">
      <c r="A26" s="124"/>
      <c r="B26" s="32" t="s">
        <v>279</v>
      </c>
      <c r="C26" s="22" t="s">
        <v>280</v>
      </c>
      <c r="D26" s="30" t="s">
        <v>121</v>
      </c>
      <c r="E26" s="28" t="s">
        <v>281</v>
      </c>
      <c r="F26" s="22" t="s">
        <v>282</v>
      </c>
      <c r="G26" s="23" t="s">
        <v>283</v>
      </c>
      <c r="H26" s="155" t="s">
        <v>284</v>
      </c>
      <c r="I26" s="230" t="s">
        <v>372</v>
      </c>
      <c r="J26" s="231"/>
      <c r="K26" s="125"/>
      <c r="L26" s="127"/>
      <c r="M26" s="128"/>
    </row>
    <row r="27" spans="1:13" s="129" customFormat="1" ht="22.5" customHeight="1">
      <c r="A27" s="124"/>
      <c r="B27" s="32" t="s">
        <v>119</v>
      </c>
      <c r="C27" s="22" t="s">
        <v>120</v>
      </c>
      <c r="D27" s="30" t="s">
        <v>121</v>
      </c>
      <c r="E27" s="58" t="s">
        <v>122</v>
      </c>
      <c r="F27" s="22" t="s">
        <v>61</v>
      </c>
      <c r="G27" s="23" t="s">
        <v>24</v>
      </c>
      <c r="H27" s="155" t="s">
        <v>25</v>
      </c>
      <c r="I27" s="230" t="s">
        <v>372</v>
      </c>
      <c r="J27" s="231"/>
      <c r="K27" s="125"/>
      <c r="L27" s="127"/>
      <c r="M27" s="128"/>
    </row>
    <row r="28" spans="1:13" s="129" customFormat="1" ht="29.25" customHeight="1">
      <c r="A28" s="124"/>
      <c r="B28" s="38" t="s">
        <v>181</v>
      </c>
      <c r="C28" s="22" t="s">
        <v>182</v>
      </c>
      <c r="D28" s="20" t="s">
        <v>70</v>
      </c>
      <c r="E28" s="27" t="s">
        <v>175</v>
      </c>
      <c r="F28" s="22" t="s">
        <v>176</v>
      </c>
      <c r="G28" s="23" t="s">
        <v>274</v>
      </c>
      <c r="H28" s="155" t="s">
        <v>183</v>
      </c>
      <c r="I28" s="230" t="s">
        <v>372</v>
      </c>
      <c r="J28" s="231"/>
      <c r="K28" s="125"/>
      <c r="L28" s="127"/>
      <c r="M28" s="128"/>
    </row>
    <row r="29" spans="1:13" s="129" customFormat="1" ht="22.5" customHeight="1">
      <c r="A29" s="124"/>
      <c r="B29" s="32" t="s">
        <v>231</v>
      </c>
      <c r="C29" s="22" t="s">
        <v>232</v>
      </c>
      <c r="D29" s="30"/>
      <c r="E29" s="34" t="s">
        <v>50</v>
      </c>
      <c r="F29" s="22" t="s">
        <v>51</v>
      </c>
      <c r="G29" s="23" t="s">
        <v>24</v>
      </c>
      <c r="H29" s="155" t="s">
        <v>25</v>
      </c>
      <c r="I29" s="230" t="s">
        <v>372</v>
      </c>
      <c r="J29" s="231"/>
      <c r="K29" s="125"/>
      <c r="L29" s="127"/>
      <c r="M29" s="128"/>
    </row>
    <row r="30" spans="1:13" s="129" customFormat="1" ht="22.5" customHeight="1">
      <c r="A30" s="124"/>
      <c r="B30" s="18" t="s">
        <v>126</v>
      </c>
      <c r="C30" s="33" t="s">
        <v>127</v>
      </c>
      <c r="D30" s="20" t="s">
        <v>128</v>
      </c>
      <c r="E30" s="31" t="s">
        <v>122</v>
      </c>
      <c r="F30" s="33" t="s">
        <v>61</v>
      </c>
      <c r="G30" s="40" t="s">
        <v>24</v>
      </c>
      <c r="H30" s="176" t="s">
        <v>25</v>
      </c>
      <c r="I30" s="239" t="s">
        <v>372</v>
      </c>
      <c r="J30" s="239"/>
      <c r="K30" s="125"/>
      <c r="L30" s="127"/>
      <c r="M30" s="128"/>
    </row>
    <row r="31" spans="1:13" s="129" customFormat="1" ht="22.5" customHeight="1">
      <c r="A31" s="124"/>
      <c r="B31" s="29" t="s">
        <v>119</v>
      </c>
      <c r="C31" s="33" t="s">
        <v>120</v>
      </c>
      <c r="D31" s="30" t="s">
        <v>121</v>
      </c>
      <c r="E31" s="28" t="s">
        <v>113</v>
      </c>
      <c r="F31" s="33" t="s">
        <v>114</v>
      </c>
      <c r="G31" s="40" t="s">
        <v>24</v>
      </c>
      <c r="H31" s="176" t="s">
        <v>25</v>
      </c>
      <c r="I31" s="239" t="s">
        <v>372</v>
      </c>
      <c r="J31" s="239"/>
      <c r="K31" s="125"/>
      <c r="L31" s="127"/>
      <c r="M31" s="128"/>
    </row>
    <row r="32" spans="1:13" s="129" customFormat="1" ht="27.75" customHeight="1">
      <c r="A32" s="124"/>
      <c r="B32" s="29" t="s">
        <v>290</v>
      </c>
      <c r="C32" s="33" t="s">
        <v>291</v>
      </c>
      <c r="D32" s="30" t="s">
        <v>37</v>
      </c>
      <c r="E32" s="28" t="s">
        <v>285</v>
      </c>
      <c r="F32" s="33" t="s">
        <v>40</v>
      </c>
      <c r="G32" s="40" t="s">
        <v>283</v>
      </c>
      <c r="H32" s="176" t="s">
        <v>284</v>
      </c>
      <c r="I32" s="239" t="s">
        <v>372</v>
      </c>
      <c r="J32" s="239"/>
      <c r="K32" s="125"/>
      <c r="L32" s="127"/>
      <c r="M32" s="128"/>
    </row>
    <row r="33" spans="1:13" s="129" customFormat="1" ht="30" customHeight="1">
      <c r="A33" s="124"/>
      <c r="B33" s="18" t="s">
        <v>181</v>
      </c>
      <c r="C33" s="33" t="s">
        <v>182</v>
      </c>
      <c r="D33" s="20" t="s">
        <v>70</v>
      </c>
      <c r="E33" s="28" t="s">
        <v>184</v>
      </c>
      <c r="F33" s="33" t="s">
        <v>185</v>
      </c>
      <c r="G33" s="40" t="s">
        <v>186</v>
      </c>
      <c r="H33" s="176" t="s">
        <v>183</v>
      </c>
      <c r="I33" s="239" t="s">
        <v>372</v>
      </c>
      <c r="J33" s="239"/>
      <c r="K33" s="125"/>
      <c r="L33" s="127"/>
      <c r="M33" s="128"/>
    </row>
    <row r="34" spans="1:13" s="129" customFormat="1" ht="22.5" customHeight="1">
      <c r="A34" s="124"/>
      <c r="B34" s="32" t="s">
        <v>303</v>
      </c>
      <c r="C34" s="33" t="s">
        <v>40</v>
      </c>
      <c r="D34" s="30" t="s">
        <v>37</v>
      </c>
      <c r="E34" s="27" t="s">
        <v>298</v>
      </c>
      <c r="F34" s="22" t="s">
        <v>299</v>
      </c>
      <c r="G34" s="23" t="s">
        <v>300</v>
      </c>
      <c r="H34" s="155" t="s">
        <v>301</v>
      </c>
      <c r="I34" s="230" t="s">
        <v>372</v>
      </c>
      <c r="J34" s="231"/>
      <c r="K34" s="125"/>
      <c r="L34" s="127"/>
      <c r="M34" s="128"/>
    </row>
    <row r="35" spans="1:13" s="129" customFormat="1" ht="22.5" customHeight="1">
      <c r="A35" s="124"/>
      <c r="B35" s="38" t="s">
        <v>126</v>
      </c>
      <c r="C35" s="22" t="s">
        <v>127</v>
      </c>
      <c r="D35" s="20" t="s">
        <v>128</v>
      </c>
      <c r="E35" s="27" t="s">
        <v>113</v>
      </c>
      <c r="F35" s="22" t="s">
        <v>114</v>
      </c>
      <c r="G35" s="23" t="s">
        <v>24</v>
      </c>
      <c r="H35" s="155" t="s">
        <v>25</v>
      </c>
      <c r="I35" s="230" t="s">
        <v>372</v>
      </c>
      <c r="J35" s="231"/>
      <c r="K35" s="125"/>
      <c r="L35" s="127"/>
      <c r="M35" s="128"/>
    </row>
    <row r="36" spans="1:12" ht="12.75" customHeight="1">
      <c r="A36" s="139" t="s">
        <v>338</v>
      </c>
      <c r="B36" s="140"/>
      <c r="C36" s="140"/>
      <c r="D36" s="140"/>
      <c r="E36" s="140"/>
      <c r="F36" s="140"/>
      <c r="G36" s="140"/>
      <c r="H36" s="140"/>
      <c r="I36" s="140"/>
      <c r="J36" s="141" t="s">
        <v>347</v>
      </c>
      <c r="K36" s="140"/>
      <c r="L36" s="140"/>
    </row>
    <row r="37" spans="1:12" ht="12.75" customHeight="1">
      <c r="A37" s="142" t="s">
        <v>339</v>
      </c>
      <c r="D37" s="140"/>
      <c r="E37" s="140"/>
      <c r="F37" s="140"/>
      <c r="G37" s="140"/>
      <c r="H37" s="140"/>
      <c r="I37" s="140"/>
      <c r="J37" s="141" t="s">
        <v>331</v>
      </c>
      <c r="K37" s="140"/>
      <c r="L37" s="140"/>
    </row>
  </sheetData>
  <sheetProtection/>
  <mergeCells count="23"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M5:M6"/>
    <mergeCell ref="I26:J26"/>
    <mergeCell ref="I27:J27"/>
    <mergeCell ref="I35:J35"/>
    <mergeCell ref="I29:J29"/>
    <mergeCell ref="I30:J30"/>
    <mergeCell ref="I31:J31"/>
    <mergeCell ref="I32:J32"/>
    <mergeCell ref="I33:J33"/>
    <mergeCell ref="I34:J34"/>
    <mergeCell ref="I28:J28"/>
  </mergeCells>
  <conditionalFormatting sqref="C7">
    <cfRule type="expression" priority="28" dxfId="0" stopIfTrue="1">
      <formula>$T7=2018</formula>
    </cfRule>
  </conditionalFormatting>
  <conditionalFormatting sqref="D34:D35 D27 C23:D23 C7:C22 C24:C35">
    <cfRule type="expression" priority="27" dxfId="0" stopIfTrue="1">
      <formula>Тех4!#REF!=2018</formula>
    </cfRule>
  </conditionalFormatting>
  <conditionalFormatting sqref="C21 C11">
    <cfRule type="expression" priority="26" dxfId="0" stopIfTrue="1">
      <formula>Тех4!#REF!=2018</formula>
    </cfRule>
  </conditionalFormatting>
  <conditionalFormatting sqref="C35 C33 C31 C28 C22 C24:C25 C10 C12:C13 C17:C19">
    <cfRule type="expression" priority="25" dxfId="0" stopIfTrue="1">
      <formula>Тех4!#REF!=2018</formula>
    </cfRule>
  </conditionalFormatting>
  <conditionalFormatting sqref="C22 C7 C9:C10 C13 C15 C17 C19:C20">
    <cfRule type="expression" priority="24" dxfId="0" stopIfTrue="1">
      <formula>$Q7=2018</formula>
    </cfRule>
  </conditionalFormatting>
  <conditionalFormatting sqref="C15 C10">
    <cfRule type="expression" priority="23" dxfId="0" stopIfTrue="1">
      <formula>$O10=2018</formula>
    </cfRule>
  </conditionalFormatting>
  <conditionalFormatting sqref="C7:C8">
    <cfRule type="expression" priority="22" dxfId="0" stopIfTrue="1">
      <formula>Тех4!#REF!=2018</formula>
    </cfRule>
  </conditionalFormatting>
  <conditionalFormatting sqref="C14">
    <cfRule type="expression" priority="21" dxfId="0" stopIfTrue="1">
      <formula>Тех4!#REF!=2018</formula>
    </cfRule>
  </conditionalFormatting>
  <conditionalFormatting sqref="C21">
    <cfRule type="expression" priority="20" dxfId="0" stopIfTrue="1">
      <formula>$Q28=2018</formula>
    </cfRule>
  </conditionalFormatting>
  <conditionalFormatting sqref="C30:C31 C34">
    <cfRule type="expression" priority="18" dxfId="0" stopIfTrue="1">
      <formula>$Q31=2018</formula>
    </cfRule>
  </conditionalFormatting>
  <conditionalFormatting sqref="C30">
    <cfRule type="expression" priority="17" dxfId="0" stopIfTrue="1">
      <formula>$O31=2018</formula>
    </cfRule>
  </conditionalFormatting>
  <conditionalFormatting sqref="C7 C15 C23">
    <cfRule type="expression" priority="16" dxfId="0" stopIfTrue="1">
      <formula>$T7=2018</formula>
    </cfRule>
  </conditionalFormatting>
  <conditionalFormatting sqref="C20">
    <cfRule type="expression" priority="15" dxfId="0" stopIfTrue="1">
      <formula>$T33=2018</formula>
    </cfRule>
  </conditionalFormatting>
  <conditionalFormatting sqref="C30 D34">
    <cfRule type="expression" priority="14" dxfId="0" stopIfTrue="1">
      <formula>$T31=2018</formula>
    </cfRule>
  </conditionalFormatting>
  <conditionalFormatting sqref="C14">
    <cfRule type="expression" priority="12" dxfId="0" stopIfTrue="1">
      <formula>$Q10=2018</formula>
    </cfRule>
  </conditionalFormatting>
  <conditionalFormatting sqref="C12">
    <cfRule type="expression" priority="11" dxfId="0" stopIfTrue="1">
      <formula>$Q35=2018</formula>
    </cfRule>
  </conditionalFormatting>
  <conditionalFormatting sqref="C12">
    <cfRule type="expression" priority="10" dxfId="0" stopIfTrue="1">
      <formula>$O35=2018</formula>
    </cfRule>
  </conditionalFormatting>
  <conditionalFormatting sqref="C16">
    <cfRule type="expression" priority="9" dxfId="0" stopIfTrue="1">
      <formula>$Q26=2018</formula>
    </cfRule>
  </conditionalFormatting>
  <conditionalFormatting sqref="C16">
    <cfRule type="expression" priority="8" dxfId="0" stopIfTrue="1">
      <formula>$T25=2018</formula>
    </cfRule>
  </conditionalFormatting>
  <conditionalFormatting sqref="C20">
    <cfRule type="expression" priority="7" dxfId="0" stopIfTrue="1">
      <formula>Тех4!#REF!=2018</formula>
    </cfRule>
  </conditionalFormatting>
  <conditionalFormatting sqref="C29">
    <cfRule type="expression" priority="6" dxfId="0" stopIfTrue="1">
      <formula>Тех4!#REF!=2018</formula>
    </cfRule>
  </conditionalFormatting>
  <conditionalFormatting sqref="C27:D27 C26">
    <cfRule type="expression" priority="5" dxfId="0" stopIfTrue="1">
      <formula>$Q24=2018</formula>
    </cfRule>
  </conditionalFormatting>
  <conditionalFormatting sqref="C27">
    <cfRule type="expression" priority="4" dxfId="0" stopIfTrue="1">
      <formula>$O25=2018</formula>
    </cfRule>
  </conditionalFormatting>
  <conditionalFormatting sqref="C25">
    <cfRule type="expression" priority="3" dxfId="0" stopIfTrue="1">
      <formula>$T28=2018</formula>
    </cfRule>
  </conditionalFormatting>
  <conditionalFormatting sqref="C35 C33">
    <cfRule type="expression" priority="2" dxfId="0" stopIfTrue="1">
      <formula>Тех4!#REF!=2018</formula>
    </cfRule>
  </conditionalFormatting>
  <conditionalFormatting sqref="D35">
    <cfRule type="expression" priority="1" dxfId="0" stopIfTrue="1">
      <formula>Тех4!#REF!=2018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zoomScale="82" zoomScaleNormal="82" zoomScalePageLayoutView="0" workbookViewId="0" topLeftCell="A1">
      <selection activeCell="Z17" sqref="Z17"/>
    </sheetView>
  </sheetViews>
  <sheetFormatPr defaultColWidth="9.140625" defaultRowHeight="15"/>
  <cols>
    <col min="1" max="1" width="3.00390625" style="112" customWidth="1"/>
    <col min="2" max="2" width="16.7109375" style="112" customWidth="1"/>
    <col min="3" max="3" width="8.8515625" style="112" customWidth="1"/>
    <col min="4" max="4" width="3.8515625" style="112" customWidth="1"/>
    <col min="5" max="5" width="14.57421875" style="112" customWidth="1"/>
    <col min="6" max="6" width="8.57421875" style="112" customWidth="1"/>
    <col min="7" max="7" width="12.8515625" style="112" customWidth="1"/>
    <col min="8" max="8" width="16.57421875" style="112" customWidth="1"/>
    <col min="9" max="10" width="5.8515625" style="112" customWidth="1"/>
    <col min="11" max="11" width="5.421875" style="112" hidden="1" customWidth="1"/>
    <col min="12" max="12" width="4.421875" style="112" hidden="1" customWidth="1"/>
    <col min="13" max="13" width="3.421875" style="112" customWidth="1"/>
    <col min="14" max="16384" width="9.140625" style="112" customWidth="1"/>
  </cols>
  <sheetData>
    <row r="1" spans="1:24" s="110" customFormat="1" ht="42" customHeight="1">
      <c r="A1" s="195" t="s">
        <v>364</v>
      </c>
      <c r="B1" s="195"/>
      <c r="C1" s="195"/>
      <c r="D1" s="195"/>
      <c r="E1" s="195"/>
      <c r="F1" s="195"/>
      <c r="G1" s="195"/>
      <c r="H1" s="195"/>
      <c r="I1" s="195"/>
      <c r="J1" s="195"/>
      <c r="K1" s="104"/>
      <c r="L1" s="104"/>
      <c r="M1" s="104"/>
      <c r="N1" s="2"/>
      <c r="O1" s="2"/>
      <c r="P1" s="2"/>
      <c r="Q1" s="2"/>
      <c r="R1" s="2"/>
      <c r="S1" s="2"/>
      <c r="T1" s="2"/>
      <c r="U1" s="2"/>
      <c r="V1" s="2"/>
      <c r="W1" s="2"/>
      <c r="X1" s="109"/>
    </row>
    <row r="2" spans="1:13" ht="14.25" customHeight="1">
      <c r="A2" s="196" t="s">
        <v>365</v>
      </c>
      <c r="B2" s="196"/>
      <c r="C2" s="196"/>
      <c r="D2" s="196"/>
      <c r="E2" s="196"/>
      <c r="F2" s="196"/>
      <c r="G2" s="196"/>
      <c r="H2" s="196"/>
      <c r="I2" s="196"/>
      <c r="J2" s="196"/>
      <c r="K2" s="111"/>
      <c r="L2" s="111"/>
      <c r="M2" s="111"/>
    </row>
    <row r="3" spans="1:13" ht="15" customHeight="1">
      <c r="A3" s="234" t="s">
        <v>426</v>
      </c>
      <c r="B3" s="234"/>
      <c r="C3" s="234"/>
      <c r="D3" s="234"/>
      <c r="E3" s="234"/>
      <c r="F3" s="234"/>
      <c r="G3" s="234"/>
      <c r="H3" s="234"/>
      <c r="I3" s="234"/>
      <c r="J3" s="234"/>
      <c r="K3" s="111"/>
      <c r="L3" s="111"/>
      <c r="M3" s="111"/>
    </row>
    <row r="4" spans="1:13" ht="15" customHeight="1">
      <c r="A4" s="240" t="s">
        <v>425</v>
      </c>
      <c r="B4" s="240"/>
      <c r="C4" s="240"/>
      <c r="D4" s="240"/>
      <c r="E4" s="240"/>
      <c r="F4" s="240"/>
      <c r="G4" s="240"/>
      <c r="H4" s="240"/>
      <c r="I4" s="240"/>
      <c r="J4" s="240"/>
      <c r="K4" s="111"/>
      <c r="L4" s="111"/>
      <c r="M4" s="111"/>
    </row>
    <row r="5" spans="1:12" s="116" customFormat="1" ht="15.75" customHeight="1">
      <c r="A5" s="113" t="s">
        <v>1</v>
      </c>
      <c r="B5" s="114"/>
      <c r="C5" s="114"/>
      <c r="D5" s="114"/>
      <c r="E5" s="115"/>
      <c r="F5" s="115"/>
      <c r="G5" s="113"/>
      <c r="J5" s="117" t="s">
        <v>417</v>
      </c>
      <c r="K5" s="118"/>
      <c r="L5" s="118"/>
    </row>
    <row r="6" spans="1:13" ht="19.5" customHeight="1">
      <c r="A6" s="197" t="s">
        <v>359</v>
      </c>
      <c r="B6" s="193" t="s">
        <v>367</v>
      </c>
      <c r="C6" s="198" t="s">
        <v>3</v>
      </c>
      <c r="D6" s="197" t="s">
        <v>4</v>
      </c>
      <c r="E6" s="200" t="s">
        <v>5</v>
      </c>
      <c r="F6" s="198" t="s">
        <v>6</v>
      </c>
      <c r="G6" s="193" t="s">
        <v>336</v>
      </c>
      <c r="H6" s="193" t="s">
        <v>368</v>
      </c>
      <c r="I6" s="232" t="s">
        <v>369</v>
      </c>
      <c r="J6" s="233"/>
      <c r="K6" s="119"/>
      <c r="L6" s="120"/>
      <c r="M6" s="194" t="s">
        <v>370</v>
      </c>
    </row>
    <row r="7" spans="1:13" ht="25.5" customHeight="1">
      <c r="A7" s="197"/>
      <c r="B7" s="193"/>
      <c r="C7" s="199"/>
      <c r="D7" s="197"/>
      <c r="E7" s="201"/>
      <c r="F7" s="199"/>
      <c r="G7" s="193"/>
      <c r="H7" s="193"/>
      <c r="I7" s="121" t="s">
        <v>333</v>
      </c>
      <c r="J7" s="122" t="s">
        <v>371</v>
      </c>
      <c r="K7" s="121" t="s">
        <v>333</v>
      </c>
      <c r="L7" s="123" t="s">
        <v>371</v>
      </c>
      <c r="M7" s="194"/>
    </row>
    <row r="8" spans="1:13" s="129" customFormat="1" ht="30.75" customHeight="1">
      <c r="A8" s="124">
        <v>1</v>
      </c>
      <c r="B8" s="29" t="s">
        <v>119</v>
      </c>
      <c r="C8" s="22" t="s">
        <v>120</v>
      </c>
      <c r="D8" s="30" t="s">
        <v>121</v>
      </c>
      <c r="E8" s="28" t="s">
        <v>258</v>
      </c>
      <c r="F8" s="22" t="s">
        <v>240</v>
      </c>
      <c r="G8" s="23" t="s">
        <v>24</v>
      </c>
      <c r="H8" s="155" t="s">
        <v>25</v>
      </c>
      <c r="I8" s="125">
        <v>62.03</v>
      </c>
      <c r="J8" s="126">
        <v>0</v>
      </c>
      <c r="K8" s="125"/>
      <c r="L8" s="127"/>
      <c r="M8" s="128"/>
    </row>
    <row r="9" spans="1:13" s="129" customFormat="1" ht="29.25" customHeight="1">
      <c r="A9" s="124">
        <v>2</v>
      </c>
      <c r="B9" s="32" t="s">
        <v>145</v>
      </c>
      <c r="C9" s="22" t="s">
        <v>146</v>
      </c>
      <c r="D9" s="30" t="s">
        <v>60</v>
      </c>
      <c r="E9" s="35" t="s">
        <v>137</v>
      </c>
      <c r="F9" s="22" t="s">
        <v>138</v>
      </c>
      <c r="G9" s="23" t="s">
        <v>139</v>
      </c>
      <c r="H9" s="155" t="s">
        <v>140</v>
      </c>
      <c r="I9" s="125">
        <v>61.36</v>
      </c>
      <c r="J9" s="126">
        <v>0</v>
      </c>
      <c r="K9" s="125"/>
      <c r="L9" s="127"/>
      <c r="M9" s="128"/>
    </row>
    <row r="10" spans="1:13" s="129" customFormat="1" ht="30.75" customHeight="1">
      <c r="A10" s="124">
        <v>3</v>
      </c>
      <c r="B10" s="32" t="s">
        <v>150</v>
      </c>
      <c r="C10" s="22" t="s">
        <v>151</v>
      </c>
      <c r="D10" s="30" t="s">
        <v>128</v>
      </c>
      <c r="E10" s="21" t="s">
        <v>137</v>
      </c>
      <c r="F10" s="22" t="s">
        <v>138</v>
      </c>
      <c r="G10" s="23" t="s">
        <v>139</v>
      </c>
      <c r="H10" s="155" t="s">
        <v>140</v>
      </c>
      <c r="I10" s="125">
        <v>61.25</v>
      </c>
      <c r="J10" s="126">
        <v>0</v>
      </c>
      <c r="K10" s="125"/>
      <c r="L10" s="127"/>
      <c r="M10" s="128"/>
    </row>
    <row r="11" spans="1:13" s="129" customFormat="1" ht="29.25" customHeight="1">
      <c r="A11" s="124">
        <v>4</v>
      </c>
      <c r="B11" s="32" t="s">
        <v>320</v>
      </c>
      <c r="C11" s="22" t="s">
        <v>321</v>
      </c>
      <c r="D11" s="30" t="s">
        <v>37</v>
      </c>
      <c r="E11" s="27" t="s">
        <v>317</v>
      </c>
      <c r="F11" s="22" t="s">
        <v>316</v>
      </c>
      <c r="G11" s="23" t="s">
        <v>312</v>
      </c>
      <c r="H11" s="155" t="s">
        <v>313</v>
      </c>
      <c r="I11" s="125">
        <v>60.74</v>
      </c>
      <c r="J11" s="126">
        <v>0</v>
      </c>
      <c r="K11" s="125"/>
      <c r="L11" s="127"/>
      <c r="M11" s="128"/>
    </row>
    <row r="12" spans="1:13" s="129" customFormat="1" ht="26.25" customHeight="1">
      <c r="A12" s="124">
        <v>5</v>
      </c>
      <c r="B12" s="32" t="s">
        <v>308</v>
      </c>
      <c r="C12" s="22" t="s">
        <v>309</v>
      </c>
      <c r="D12" s="30" t="s">
        <v>41</v>
      </c>
      <c r="E12" s="27" t="s">
        <v>310</v>
      </c>
      <c r="F12" s="22" t="s">
        <v>311</v>
      </c>
      <c r="G12" s="23" t="s">
        <v>312</v>
      </c>
      <c r="H12" s="155" t="s">
        <v>313</v>
      </c>
      <c r="I12" s="125">
        <v>60.63</v>
      </c>
      <c r="J12" s="126">
        <v>0</v>
      </c>
      <c r="K12" s="125"/>
      <c r="L12" s="127"/>
      <c r="M12" s="128"/>
    </row>
    <row r="13" spans="1:13" s="129" customFormat="1" ht="29.25" customHeight="1">
      <c r="A13" s="124">
        <v>6</v>
      </c>
      <c r="B13" s="32" t="s">
        <v>305</v>
      </c>
      <c r="C13" s="22" t="s">
        <v>40</v>
      </c>
      <c r="D13" s="30" t="s">
        <v>37</v>
      </c>
      <c r="E13" s="27" t="s">
        <v>306</v>
      </c>
      <c r="F13" s="22" t="s">
        <v>307</v>
      </c>
      <c r="G13" s="23" t="s">
        <v>300</v>
      </c>
      <c r="H13" s="155" t="s">
        <v>301</v>
      </c>
      <c r="I13" s="125">
        <v>60.36</v>
      </c>
      <c r="J13" s="126">
        <v>0</v>
      </c>
      <c r="K13" s="125"/>
      <c r="L13" s="127"/>
      <c r="M13" s="128"/>
    </row>
    <row r="14" spans="1:13" s="129" customFormat="1" ht="27" customHeight="1">
      <c r="A14" s="124">
        <v>7</v>
      </c>
      <c r="B14" s="38" t="s">
        <v>187</v>
      </c>
      <c r="C14" s="22" t="s">
        <v>188</v>
      </c>
      <c r="D14" s="30" t="s">
        <v>37</v>
      </c>
      <c r="E14" s="28" t="s">
        <v>184</v>
      </c>
      <c r="F14" s="22" t="s">
        <v>185</v>
      </c>
      <c r="G14" s="23" t="s">
        <v>186</v>
      </c>
      <c r="H14" s="155" t="s">
        <v>183</v>
      </c>
      <c r="I14" s="125">
        <v>56.7</v>
      </c>
      <c r="J14" s="126">
        <v>0</v>
      </c>
      <c r="K14" s="125"/>
      <c r="L14" s="127"/>
      <c r="M14" s="128"/>
    </row>
    <row r="15" spans="1:13" s="129" customFormat="1" ht="30" customHeight="1">
      <c r="A15" s="124">
        <v>8</v>
      </c>
      <c r="B15" s="32" t="s">
        <v>290</v>
      </c>
      <c r="C15" s="33" t="s">
        <v>291</v>
      </c>
      <c r="D15" s="30" t="s">
        <v>37</v>
      </c>
      <c r="E15" s="27" t="s">
        <v>285</v>
      </c>
      <c r="F15" s="22" t="s">
        <v>40</v>
      </c>
      <c r="G15" s="23" t="s">
        <v>283</v>
      </c>
      <c r="H15" s="155" t="s">
        <v>284</v>
      </c>
      <c r="I15" s="125">
        <v>63.55</v>
      </c>
      <c r="J15" s="126">
        <v>0.25</v>
      </c>
      <c r="K15" s="125"/>
      <c r="L15" s="127"/>
      <c r="M15" s="128"/>
    </row>
    <row r="16" spans="1:13" s="129" customFormat="1" ht="22.5" customHeight="1">
      <c r="A16" s="124">
        <v>9</v>
      </c>
      <c r="B16" s="32" t="s">
        <v>292</v>
      </c>
      <c r="C16" s="22" t="s">
        <v>293</v>
      </c>
      <c r="D16" s="30" t="s">
        <v>121</v>
      </c>
      <c r="E16" s="27" t="s">
        <v>288</v>
      </c>
      <c r="F16" s="22" t="s">
        <v>289</v>
      </c>
      <c r="G16" s="23" t="s">
        <v>161</v>
      </c>
      <c r="H16" s="155" t="s">
        <v>284</v>
      </c>
      <c r="I16" s="125">
        <v>63.35</v>
      </c>
      <c r="J16" s="126">
        <v>0.25</v>
      </c>
      <c r="K16" s="125"/>
      <c r="L16" s="127"/>
      <c r="M16" s="128"/>
    </row>
    <row r="17" spans="1:13" s="129" customFormat="1" ht="29.25" customHeight="1">
      <c r="A17" s="124">
        <v>10</v>
      </c>
      <c r="B17" s="55" t="s">
        <v>215</v>
      </c>
      <c r="C17" s="22" t="s">
        <v>227</v>
      </c>
      <c r="D17" s="30" t="s">
        <v>128</v>
      </c>
      <c r="E17" s="27" t="s">
        <v>56</v>
      </c>
      <c r="F17" s="22" t="s">
        <v>57</v>
      </c>
      <c r="G17" s="23" t="s">
        <v>24</v>
      </c>
      <c r="H17" s="155" t="s">
        <v>25</v>
      </c>
      <c r="I17" s="125">
        <v>63.22</v>
      </c>
      <c r="J17" s="126">
        <v>0.25</v>
      </c>
      <c r="K17" s="125"/>
      <c r="L17" s="127"/>
      <c r="M17" s="128"/>
    </row>
    <row r="18" spans="1:13" s="129" customFormat="1" ht="27" customHeight="1">
      <c r="A18" s="124">
        <v>11</v>
      </c>
      <c r="B18" s="32" t="s">
        <v>52</v>
      </c>
      <c r="C18" s="22" t="s">
        <v>53</v>
      </c>
      <c r="D18" s="30" t="s">
        <v>41</v>
      </c>
      <c r="E18" s="27" t="s">
        <v>56</v>
      </c>
      <c r="F18" s="22" t="s">
        <v>57</v>
      </c>
      <c r="G18" s="23" t="s">
        <v>24</v>
      </c>
      <c r="H18" s="155" t="s">
        <v>25</v>
      </c>
      <c r="I18" s="125">
        <v>63.2</v>
      </c>
      <c r="J18" s="126">
        <v>0.25</v>
      </c>
      <c r="K18" s="125"/>
      <c r="L18" s="127"/>
      <c r="M18" s="128"/>
    </row>
    <row r="19" spans="1:13" s="129" customFormat="1" ht="22.5" customHeight="1">
      <c r="A19" s="124">
        <v>12</v>
      </c>
      <c r="B19" s="32" t="s">
        <v>152</v>
      </c>
      <c r="C19" s="22" t="s">
        <v>324</v>
      </c>
      <c r="D19" s="30" t="s">
        <v>37</v>
      </c>
      <c r="E19" s="28" t="s">
        <v>325</v>
      </c>
      <c r="F19" s="22" t="s">
        <v>327</v>
      </c>
      <c r="G19" s="23" t="s">
        <v>155</v>
      </c>
      <c r="H19" s="155" t="s">
        <v>328</v>
      </c>
      <c r="I19" s="125">
        <v>67.48</v>
      </c>
      <c r="J19" s="126">
        <v>1.25</v>
      </c>
      <c r="K19" s="125"/>
      <c r="L19" s="127"/>
      <c r="M19" s="128"/>
    </row>
    <row r="20" spans="1:13" s="129" customFormat="1" ht="27" customHeight="1">
      <c r="A20" s="124">
        <v>13</v>
      </c>
      <c r="B20" s="55" t="s">
        <v>215</v>
      </c>
      <c r="C20" s="22" t="s">
        <v>227</v>
      </c>
      <c r="D20" s="30" t="s">
        <v>128</v>
      </c>
      <c r="E20" s="27" t="s">
        <v>79</v>
      </c>
      <c r="F20" s="22" t="s">
        <v>80</v>
      </c>
      <c r="G20" s="23" t="s">
        <v>24</v>
      </c>
      <c r="H20" s="155" t="s">
        <v>25</v>
      </c>
      <c r="I20" s="125">
        <v>60.93</v>
      </c>
      <c r="J20" s="126">
        <v>4</v>
      </c>
      <c r="K20" s="125"/>
      <c r="L20" s="127"/>
      <c r="M20" s="128"/>
    </row>
    <row r="21" spans="1:13" s="129" customFormat="1" ht="27" customHeight="1">
      <c r="A21" s="124">
        <v>14</v>
      </c>
      <c r="B21" s="32" t="s">
        <v>322</v>
      </c>
      <c r="C21" s="22" t="s">
        <v>323</v>
      </c>
      <c r="D21" s="30" t="s">
        <v>37</v>
      </c>
      <c r="E21" s="28" t="s">
        <v>317</v>
      </c>
      <c r="F21" s="22" t="s">
        <v>316</v>
      </c>
      <c r="G21" s="23" t="s">
        <v>312</v>
      </c>
      <c r="H21" s="155" t="s">
        <v>313</v>
      </c>
      <c r="I21" s="125">
        <v>55.44</v>
      </c>
      <c r="J21" s="126">
        <v>4</v>
      </c>
      <c r="K21" s="125"/>
      <c r="L21" s="127"/>
      <c r="M21" s="128"/>
    </row>
    <row r="22" spans="1:13" s="129" customFormat="1" ht="30.75" customHeight="1">
      <c r="A22" s="124">
        <v>15</v>
      </c>
      <c r="B22" s="38" t="s">
        <v>181</v>
      </c>
      <c r="C22" s="22" t="s">
        <v>182</v>
      </c>
      <c r="D22" s="20" t="s">
        <v>70</v>
      </c>
      <c r="E22" s="27" t="s">
        <v>269</v>
      </c>
      <c r="F22" s="22" t="s">
        <v>307</v>
      </c>
      <c r="G22" s="23" t="s">
        <v>378</v>
      </c>
      <c r="H22" s="155" t="s">
        <v>183</v>
      </c>
      <c r="I22" s="125">
        <v>52.36</v>
      </c>
      <c r="J22" s="126">
        <v>4</v>
      </c>
      <c r="K22" s="125"/>
      <c r="L22" s="127"/>
      <c r="M22" s="128"/>
    </row>
    <row r="23" spans="1:13" s="129" customFormat="1" ht="30" customHeight="1">
      <c r="A23" s="124">
        <v>16</v>
      </c>
      <c r="B23" s="32" t="s">
        <v>147</v>
      </c>
      <c r="C23" s="22" t="s">
        <v>148</v>
      </c>
      <c r="D23" s="30" t="s">
        <v>128</v>
      </c>
      <c r="E23" s="21" t="s">
        <v>149</v>
      </c>
      <c r="F23" s="22" t="s">
        <v>144</v>
      </c>
      <c r="G23" s="23" t="s">
        <v>139</v>
      </c>
      <c r="H23" s="155" t="s">
        <v>140</v>
      </c>
      <c r="I23" s="125">
        <v>67.22</v>
      </c>
      <c r="J23" s="126">
        <v>4.25</v>
      </c>
      <c r="K23" s="125"/>
      <c r="L23" s="127"/>
      <c r="M23" s="128"/>
    </row>
    <row r="24" spans="1:13" s="129" customFormat="1" ht="29.25" customHeight="1">
      <c r="A24" s="124">
        <v>17</v>
      </c>
      <c r="B24" s="38" t="s">
        <v>181</v>
      </c>
      <c r="C24" s="22" t="s">
        <v>182</v>
      </c>
      <c r="D24" s="20" t="s">
        <v>70</v>
      </c>
      <c r="E24" s="27" t="s">
        <v>175</v>
      </c>
      <c r="F24" s="22" t="s">
        <v>176</v>
      </c>
      <c r="G24" s="23" t="s">
        <v>274</v>
      </c>
      <c r="H24" s="155" t="s">
        <v>183</v>
      </c>
      <c r="I24" s="125">
        <v>71.16</v>
      </c>
      <c r="J24" s="126">
        <v>5.25</v>
      </c>
      <c r="K24" s="125"/>
      <c r="L24" s="127"/>
      <c r="M24" s="128"/>
    </row>
    <row r="25" spans="1:13" s="129" customFormat="1" ht="22.5" customHeight="1">
      <c r="A25" s="124">
        <v>18</v>
      </c>
      <c r="B25" s="32" t="s">
        <v>286</v>
      </c>
      <c r="C25" s="22" t="s">
        <v>287</v>
      </c>
      <c r="D25" s="30" t="s">
        <v>37</v>
      </c>
      <c r="E25" s="27" t="s">
        <v>288</v>
      </c>
      <c r="F25" s="22" t="s">
        <v>289</v>
      </c>
      <c r="G25" s="23" t="s">
        <v>161</v>
      </c>
      <c r="H25" s="155" t="s">
        <v>284</v>
      </c>
      <c r="I25" s="125">
        <v>94.04</v>
      </c>
      <c r="J25" s="126">
        <v>10.75</v>
      </c>
      <c r="K25" s="125"/>
      <c r="L25" s="127"/>
      <c r="M25" s="128"/>
    </row>
    <row r="26" spans="1:13" s="129" customFormat="1" ht="31.5" customHeight="1">
      <c r="A26" s="124"/>
      <c r="B26" s="29" t="s">
        <v>304</v>
      </c>
      <c r="C26" s="22" t="s">
        <v>40</v>
      </c>
      <c r="D26" s="30" t="s">
        <v>37</v>
      </c>
      <c r="E26" s="28" t="s">
        <v>306</v>
      </c>
      <c r="F26" s="22" t="s">
        <v>307</v>
      </c>
      <c r="G26" s="23" t="s">
        <v>300</v>
      </c>
      <c r="H26" s="155" t="s">
        <v>301</v>
      </c>
      <c r="I26" s="230" t="s">
        <v>372</v>
      </c>
      <c r="J26" s="231"/>
      <c r="K26" s="125"/>
      <c r="L26" s="127"/>
      <c r="M26" s="128"/>
    </row>
    <row r="27" spans="1:13" s="129" customFormat="1" ht="22.5" customHeight="1">
      <c r="A27" s="124"/>
      <c r="B27" s="32" t="s">
        <v>179</v>
      </c>
      <c r="C27" s="22" t="s">
        <v>180</v>
      </c>
      <c r="D27" s="30" t="s">
        <v>41</v>
      </c>
      <c r="E27" s="28" t="s">
        <v>265</v>
      </c>
      <c r="F27" s="22" t="s">
        <v>266</v>
      </c>
      <c r="G27" s="23" t="s">
        <v>170</v>
      </c>
      <c r="H27" s="155" t="s">
        <v>174</v>
      </c>
      <c r="I27" s="230" t="s">
        <v>372</v>
      </c>
      <c r="J27" s="231"/>
      <c r="K27" s="125"/>
      <c r="L27" s="127"/>
      <c r="M27" s="128"/>
    </row>
    <row r="28" spans="1:13" s="129" customFormat="1" ht="22.5" customHeight="1">
      <c r="A28" s="132"/>
      <c r="B28" s="133"/>
      <c r="C28" s="133"/>
      <c r="D28" s="134"/>
      <c r="E28" s="64"/>
      <c r="F28" s="64"/>
      <c r="G28" s="24"/>
      <c r="H28" s="24"/>
      <c r="I28" s="135"/>
      <c r="J28" s="136"/>
      <c r="K28" s="137"/>
      <c r="L28" s="137"/>
      <c r="M28" s="138"/>
    </row>
    <row r="29" spans="1:12" ht="12.75" customHeight="1">
      <c r="A29" s="139" t="s">
        <v>338</v>
      </c>
      <c r="B29" s="140"/>
      <c r="C29" s="140"/>
      <c r="D29" s="140"/>
      <c r="E29" s="140"/>
      <c r="F29" s="140"/>
      <c r="G29" s="140"/>
      <c r="H29" s="140"/>
      <c r="I29" s="140"/>
      <c r="J29" s="141" t="s">
        <v>347</v>
      </c>
      <c r="K29" s="140"/>
      <c r="L29" s="140"/>
    </row>
    <row r="30" spans="1:12" ht="12.75" customHeight="1">
      <c r="A30" s="139"/>
      <c r="B30" s="140"/>
      <c r="C30" s="140"/>
      <c r="D30" s="140"/>
      <c r="E30" s="140"/>
      <c r="F30" s="140"/>
      <c r="G30" s="140"/>
      <c r="H30" s="140"/>
      <c r="I30" s="140"/>
      <c r="J30" s="141"/>
      <c r="K30" s="140"/>
      <c r="L30" s="140"/>
    </row>
    <row r="31" spans="1:12" ht="12.75" customHeight="1">
      <c r="A31" s="142" t="s">
        <v>339</v>
      </c>
      <c r="D31" s="140"/>
      <c r="E31" s="140"/>
      <c r="F31" s="140"/>
      <c r="G31" s="140"/>
      <c r="H31" s="140"/>
      <c r="I31" s="140"/>
      <c r="J31" s="141" t="s">
        <v>331</v>
      </c>
      <c r="K31" s="140"/>
      <c r="L31" s="140"/>
    </row>
  </sheetData>
  <sheetProtection/>
  <mergeCells count="16">
    <mergeCell ref="M6:M7"/>
    <mergeCell ref="A4:J4"/>
    <mergeCell ref="I26:J26"/>
    <mergeCell ref="I27:J27"/>
    <mergeCell ref="A1:J1"/>
    <mergeCell ref="A2:J2"/>
    <mergeCell ref="A3:J3"/>
    <mergeCell ref="A6:A7"/>
    <mergeCell ref="B6:B7"/>
    <mergeCell ref="C6:C7"/>
    <mergeCell ref="D6:D7"/>
    <mergeCell ref="E6:E7"/>
    <mergeCell ref="F6:F7"/>
    <mergeCell ref="G6:G7"/>
    <mergeCell ref="H6:H7"/>
    <mergeCell ref="I6:J6"/>
  </mergeCells>
  <conditionalFormatting sqref="C26">
    <cfRule type="expression" priority="57" dxfId="0" stopIfTrue="1">
      <formula>$T26=2018</formula>
    </cfRule>
  </conditionalFormatting>
  <conditionalFormatting sqref="C27:D27 C19:D19 C15:D15 D13 C8:C26">
    <cfRule type="expression" priority="56" dxfId="0" stopIfTrue="1">
      <formula>Тех5о!#REF!=2018</formula>
    </cfRule>
  </conditionalFormatting>
  <conditionalFormatting sqref="C26:C27 C23 C20 C15">
    <cfRule type="expression" priority="54" dxfId="0" stopIfTrue="1">
      <formula>Тех5о!#REF!=2018</formula>
    </cfRule>
  </conditionalFormatting>
  <conditionalFormatting sqref="C27 C24:C25 C22 C18 C11 C13:C16">
    <cfRule type="expression" priority="53" dxfId="0" stopIfTrue="1">
      <formula>Тех5о!#REF!=2018</formula>
    </cfRule>
  </conditionalFormatting>
  <conditionalFormatting sqref="C13:C14 C24 C10:C11 C27:D27 C17:C18 C26">
    <cfRule type="expression" priority="50" dxfId="0" stopIfTrue="1">
      <formula>$N10=2018</formula>
    </cfRule>
  </conditionalFormatting>
  <conditionalFormatting sqref="C18 C10:C11 C27">
    <cfRule type="expression" priority="48" dxfId="0" stopIfTrue="1">
      <formula>$L10=2018</formula>
    </cfRule>
  </conditionalFormatting>
  <conditionalFormatting sqref="C9">
    <cfRule type="expression" priority="43" dxfId="0" stopIfTrue="1">
      <formula>Тех5о!#REF!=2018</formula>
    </cfRule>
  </conditionalFormatting>
  <conditionalFormatting sqref="C9">
    <cfRule type="expression" priority="39" dxfId="0" stopIfTrue="1">
      <formula>$N18=2018</formula>
    </cfRule>
  </conditionalFormatting>
  <conditionalFormatting sqref="C17 C10:C11 C23 C27">
    <cfRule type="expression" priority="36" dxfId="0" stopIfTrue="1">
      <formula>$Q10=2018</formula>
    </cfRule>
  </conditionalFormatting>
  <conditionalFormatting sqref="C17 C27">
    <cfRule type="expression" priority="33" dxfId="0" stopIfTrue="1">
      <formula>$O17=2018</formula>
    </cfRule>
  </conditionalFormatting>
  <conditionalFormatting sqref="C25">
    <cfRule type="expression" priority="31" dxfId="0" stopIfTrue="1">
      <formula>Тех5о!#REF!=2018</formula>
    </cfRule>
  </conditionalFormatting>
  <conditionalFormatting sqref="D15">
    <cfRule type="expression" priority="27" dxfId="0" stopIfTrue="1">
      <formula>Тех5о!#REF!=2018</formula>
    </cfRule>
  </conditionalFormatting>
  <conditionalFormatting sqref="C12">
    <cfRule type="expression" priority="25" dxfId="0" stopIfTrue="1">
      <formula>Тех5о!#REF!=2018</formula>
    </cfRule>
  </conditionalFormatting>
  <conditionalFormatting sqref="C12">
    <cfRule type="expression" priority="24" dxfId="0" stopIfTrue="1">
      <formula>Тех5о!#REF!=2018</formula>
    </cfRule>
  </conditionalFormatting>
  <conditionalFormatting sqref="C12">
    <cfRule type="expression" priority="23" dxfId="0" stopIfTrue="1">
      <formula>Тех5о!#REF!=2018</formula>
    </cfRule>
  </conditionalFormatting>
  <conditionalFormatting sqref="C20">
    <cfRule type="expression" priority="22" dxfId="0" stopIfTrue="1">
      <formula>$N25=2018</formula>
    </cfRule>
  </conditionalFormatting>
  <conditionalFormatting sqref="C20">
    <cfRule type="expression" priority="15" dxfId="0" stopIfTrue="1">
      <formula>Тех5о!#REF!=2018</formula>
    </cfRule>
  </conditionalFormatting>
  <conditionalFormatting sqref="C21">
    <cfRule type="expression" priority="14" dxfId="0" stopIfTrue="1">
      <formula>Тех5о!#REF!=2018</formula>
    </cfRule>
  </conditionalFormatting>
  <conditionalFormatting sqref="C21">
    <cfRule type="expression" priority="13" dxfId="0" stopIfTrue="1">
      <formula>Тех5о!#REF!=2018</formula>
    </cfRule>
  </conditionalFormatting>
  <conditionalFormatting sqref="C21">
    <cfRule type="expression" priority="11" dxfId="0" stopIfTrue="1">
      <formula>Тех5о!#REF!=2018</formula>
    </cfRule>
  </conditionalFormatting>
  <conditionalFormatting sqref="C21">
    <cfRule type="expression" priority="10" dxfId="0" stopIfTrue="1">
      <formula>Тех5о!#REF!=2018</formula>
    </cfRule>
  </conditionalFormatting>
  <conditionalFormatting sqref="C15">
    <cfRule type="expression" priority="98" dxfId="0" stopIfTrue="1">
      <formula>Тех5о!#REF!=2018</formula>
    </cfRule>
  </conditionalFormatting>
  <conditionalFormatting sqref="C26">
    <cfRule type="expression" priority="113" dxfId="0" stopIfTrue="1">
      <formula>Тех5о!#REF!=2018</formula>
    </cfRule>
  </conditionalFormatting>
  <conditionalFormatting sqref="C8">
    <cfRule type="expression" priority="120" dxfId="0" stopIfTrue="1">
      <formula>Тех5о!#REF!=2018</formula>
    </cfRule>
  </conditionalFormatting>
  <conditionalFormatting sqref="C8">
    <cfRule type="expression" priority="133" dxfId="0" stopIfTrue="1">
      <formula>Тех5о!#REF!=2018</formula>
    </cfRule>
  </conditionalFormatting>
  <conditionalFormatting sqref="C19:D19">
    <cfRule type="expression" priority="155" dxfId="0" stopIfTrue="1">
      <formula>Тех5о!#REF!=2018</formula>
    </cfRule>
  </conditionalFormatting>
  <conditionalFormatting sqref="C19">
    <cfRule type="expression" priority="156" dxfId="0" stopIfTrue="1">
      <formula>Тех5о!#REF!=2018</formula>
    </cfRule>
  </conditionalFormatting>
  <conditionalFormatting sqref="C19">
    <cfRule type="expression" priority="157" dxfId="0" stopIfTrue="1">
      <formula>Тех5о!#REF!=2018</formula>
    </cfRule>
  </conditionalFormatting>
  <conditionalFormatting sqref="C19">
    <cfRule type="expression" priority="158" dxfId="0" stopIfTrue="1">
      <formula>Тех5о!#REF!=2018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zoomScale="96" zoomScaleNormal="96" zoomScalePageLayoutView="0" workbookViewId="0" topLeftCell="A1">
      <selection activeCell="Z17" sqref="Z17"/>
    </sheetView>
  </sheetViews>
  <sheetFormatPr defaultColWidth="9.140625" defaultRowHeight="15"/>
  <cols>
    <col min="1" max="1" width="3.57421875" style="112" customWidth="1"/>
    <col min="2" max="2" width="16.28125" style="112" customWidth="1"/>
    <col min="3" max="3" width="8.00390625" style="112" hidden="1" customWidth="1"/>
    <col min="4" max="4" width="3.57421875" style="112" customWidth="1"/>
    <col min="5" max="5" width="17.00390625" style="112" customWidth="1"/>
    <col min="6" max="6" width="7.00390625" style="112" hidden="1" customWidth="1"/>
    <col min="7" max="7" width="12.8515625" style="112" customWidth="1"/>
    <col min="8" max="8" width="15.7109375" style="112" customWidth="1"/>
    <col min="9" max="9" width="6.00390625" style="112" customWidth="1"/>
    <col min="10" max="10" width="5.8515625" style="112" customWidth="1"/>
    <col min="11" max="12" width="6.421875" style="112" customWidth="1"/>
    <col min="13" max="13" width="3.421875" style="112" customWidth="1"/>
    <col min="14" max="16384" width="9.140625" style="112" customWidth="1"/>
  </cols>
  <sheetData>
    <row r="1" spans="1:24" s="110" customFormat="1" ht="42" customHeight="1">
      <c r="A1" s="195" t="s">
        <v>364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04"/>
      <c r="N1" s="2"/>
      <c r="O1" s="2"/>
      <c r="P1" s="2"/>
      <c r="Q1" s="2"/>
      <c r="R1" s="2"/>
      <c r="S1" s="2"/>
      <c r="T1" s="2"/>
      <c r="U1" s="2"/>
      <c r="V1" s="2"/>
      <c r="W1" s="2"/>
      <c r="X1" s="109"/>
    </row>
    <row r="2" spans="1:13" ht="14.25" customHeight="1">
      <c r="A2" s="196" t="s">
        <v>365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11"/>
    </row>
    <row r="3" spans="1:13" ht="15" customHeight="1">
      <c r="A3" s="196" t="s">
        <v>422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11"/>
    </row>
    <row r="4" spans="1:13" ht="15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11"/>
    </row>
    <row r="5" spans="1:12" s="116" customFormat="1" ht="15.75" customHeight="1">
      <c r="A5" s="113" t="s">
        <v>1</v>
      </c>
      <c r="B5" s="114"/>
      <c r="C5" s="114"/>
      <c r="D5" s="114"/>
      <c r="E5" s="115"/>
      <c r="F5" s="115"/>
      <c r="G5" s="113"/>
      <c r="K5" s="118"/>
      <c r="L5" s="117" t="s">
        <v>198</v>
      </c>
    </row>
    <row r="6" spans="1:13" ht="19.5" customHeight="1">
      <c r="A6" s="197" t="s">
        <v>359</v>
      </c>
      <c r="B6" s="193" t="s">
        <v>367</v>
      </c>
      <c r="C6" s="198" t="s">
        <v>3</v>
      </c>
      <c r="D6" s="197" t="s">
        <v>4</v>
      </c>
      <c r="E6" s="200" t="s">
        <v>5</v>
      </c>
      <c r="F6" s="198" t="s">
        <v>6</v>
      </c>
      <c r="G6" s="193" t="s">
        <v>336</v>
      </c>
      <c r="H6" s="193" t="s">
        <v>368</v>
      </c>
      <c r="I6" s="193" t="s">
        <v>369</v>
      </c>
      <c r="J6" s="193"/>
      <c r="K6" s="193"/>
      <c r="L6" s="193"/>
      <c r="M6" s="194" t="s">
        <v>370</v>
      </c>
    </row>
    <row r="7" spans="1:13" ht="25.5" customHeight="1">
      <c r="A7" s="197"/>
      <c r="B7" s="193"/>
      <c r="C7" s="199"/>
      <c r="D7" s="197"/>
      <c r="E7" s="201"/>
      <c r="F7" s="199"/>
      <c r="G7" s="193"/>
      <c r="H7" s="193"/>
      <c r="I7" s="157" t="s">
        <v>418</v>
      </c>
      <c r="J7" s="122" t="s">
        <v>419</v>
      </c>
      <c r="K7" s="157" t="s">
        <v>420</v>
      </c>
      <c r="L7" s="122" t="s">
        <v>421</v>
      </c>
      <c r="M7" s="194"/>
    </row>
    <row r="8" spans="1:13" s="129" customFormat="1" ht="27" customHeight="1">
      <c r="A8" s="63">
        <v>1</v>
      </c>
      <c r="B8" s="38" t="s">
        <v>19</v>
      </c>
      <c r="C8" s="52" t="s">
        <v>20</v>
      </c>
      <c r="D8" s="50" t="s">
        <v>21</v>
      </c>
      <c r="E8" s="21" t="s">
        <v>22</v>
      </c>
      <c r="F8" s="22" t="s">
        <v>23</v>
      </c>
      <c r="G8" s="23" t="s">
        <v>24</v>
      </c>
      <c r="H8" s="23" t="s">
        <v>25</v>
      </c>
      <c r="I8" s="171">
        <v>66.515</v>
      </c>
      <c r="J8" s="171">
        <v>65.49</v>
      </c>
      <c r="K8" s="171">
        <v>68.833</v>
      </c>
      <c r="L8" s="171">
        <f>(I8+J8+K8)/3</f>
        <v>66.946</v>
      </c>
      <c r="M8" s="128"/>
    </row>
    <row r="9" spans="1:13" s="129" customFormat="1" ht="27" customHeight="1">
      <c r="A9" s="63">
        <v>2</v>
      </c>
      <c r="B9" s="18" t="s">
        <v>27</v>
      </c>
      <c r="C9" s="33" t="s">
        <v>28</v>
      </c>
      <c r="D9" s="20" t="s">
        <v>29</v>
      </c>
      <c r="E9" s="27" t="s">
        <v>30</v>
      </c>
      <c r="F9" s="22" t="s">
        <v>31</v>
      </c>
      <c r="G9" s="23" t="s">
        <v>24</v>
      </c>
      <c r="H9" s="23" t="s">
        <v>25</v>
      </c>
      <c r="I9" s="171">
        <v>62.917</v>
      </c>
      <c r="J9" s="171">
        <v>64.472</v>
      </c>
      <c r="K9" s="171">
        <v>61.583</v>
      </c>
      <c r="L9" s="171">
        <f>(I9+J9+K9)/3</f>
        <v>62.99066666666666</v>
      </c>
      <c r="M9" s="128"/>
    </row>
    <row r="10" spans="1:13" s="129" customFormat="1" ht="27" customHeight="1">
      <c r="A10" s="63">
        <v>3</v>
      </c>
      <c r="B10" s="18" t="s">
        <v>32</v>
      </c>
      <c r="C10" s="33" t="s">
        <v>33</v>
      </c>
      <c r="D10" s="20" t="s">
        <v>29</v>
      </c>
      <c r="E10" s="27" t="s">
        <v>34</v>
      </c>
      <c r="F10" s="22" t="s">
        <v>35</v>
      </c>
      <c r="G10" s="23" t="s">
        <v>24</v>
      </c>
      <c r="H10" s="23" t="s">
        <v>25</v>
      </c>
      <c r="I10" s="171">
        <v>61.083</v>
      </c>
      <c r="J10" s="171">
        <v>61.341</v>
      </c>
      <c r="K10" s="171">
        <v>64.042</v>
      </c>
      <c r="L10" s="171">
        <f>(I10+J10+K10)/3</f>
        <v>62.15533333333334</v>
      </c>
      <c r="M10" s="128"/>
    </row>
    <row r="11" spans="1:13" s="129" customFormat="1" ht="27" customHeight="1">
      <c r="A11" s="63">
        <v>4</v>
      </c>
      <c r="B11" s="18" t="s">
        <v>19</v>
      </c>
      <c r="C11" s="19" t="s">
        <v>20</v>
      </c>
      <c r="D11" s="20" t="s">
        <v>21</v>
      </c>
      <c r="E11" s="21" t="s">
        <v>203</v>
      </c>
      <c r="F11" s="22" t="s">
        <v>204</v>
      </c>
      <c r="G11" s="23" t="s">
        <v>24</v>
      </c>
      <c r="H11" s="23" t="s">
        <v>25</v>
      </c>
      <c r="I11" s="171">
        <v>66.566</v>
      </c>
      <c r="J11" s="171">
        <v>0</v>
      </c>
      <c r="K11" s="171">
        <v>0</v>
      </c>
      <c r="L11" s="171">
        <f>(I11+J11+K11)/3</f>
        <v>22.188666666666666</v>
      </c>
      <c r="M11" s="128"/>
    </row>
    <row r="12" spans="1:13" s="129" customFormat="1" ht="27" customHeight="1">
      <c r="A12" s="108"/>
      <c r="B12" s="133"/>
      <c r="C12" s="62"/>
      <c r="D12" s="134"/>
      <c r="E12" s="64"/>
      <c r="F12" s="62"/>
      <c r="G12" s="24"/>
      <c r="H12" s="24"/>
      <c r="I12" s="160"/>
      <c r="J12" s="160"/>
      <c r="K12" s="160"/>
      <c r="L12" s="160"/>
      <c r="M12" s="138"/>
    </row>
    <row r="13" spans="1:12" ht="12.75" customHeight="1">
      <c r="A13" s="139" t="s">
        <v>338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1" t="s">
        <v>343</v>
      </c>
    </row>
    <row r="14" spans="1:12" ht="12.75" customHeight="1">
      <c r="A14" s="139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1"/>
    </row>
    <row r="15" spans="1:12" ht="12.75" customHeight="1">
      <c r="A15" s="142" t="s">
        <v>339</v>
      </c>
      <c r="D15" s="140"/>
      <c r="E15" s="140"/>
      <c r="F15" s="140"/>
      <c r="G15" s="140"/>
      <c r="H15" s="140"/>
      <c r="I15" s="140"/>
      <c r="J15" s="140"/>
      <c r="K15" s="140"/>
      <c r="L15" s="141" t="s">
        <v>331</v>
      </c>
    </row>
  </sheetData>
  <sheetProtection/>
  <mergeCells count="14">
    <mergeCell ref="G6:G7"/>
    <mergeCell ref="H6:H7"/>
    <mergeCell ref="I6:L6"/>
    <mergeCell ref="M6:M7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</mergeCells>
  <conditionalFormatting sqref="C11">
    <cfRule type="expression" priority="2" dxfId="0" stopIfTrue="1">
      <formula>ТехПвО!#REF!=2018</formula>
    </cfRule>
  </conditionalFormatting>
  <conditionalFormatting sqref="C11">
    <cfRule type="expression" priority="1" dxfId="0" stopIfTrue="1">
      <formula>ТехПвО!#REF!=2018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="82" zoomScaleNormal="82" zoomScalePageLayoutView="0" workbookViewId="0" topLeftCell="A1">
      <selection activeCell="Z17" sqref="Z17"/>
    </sheetView>
  </sheetViews>
  <sheetFormatPr defaultColWidth="9.140625" defaultRowHeight="15"/>
  <cols>
    <col min="1" max="1" width="3.00390625" style="112" customWidth="1"/>
    <col min="2" max="2" width="16.7109375" style="112" customWidth="1"/>
    <col min="3" max="3" width="8.8515625" style="112" customWidth="1"/>
    <col min="4" max="4" width="3.8515625" style="112" customWidth="1"/>
    <col min="5" max="5" width="14.57421875" style="112" customWidth="1"/>
    <col min="6" max="6" width="8.57421875" style="112" customWidth="1"/>
    <col min="7" max="7" width="12.8515625" style="112" customWidth="1"/>
    <col min="8" max="8" width="16.57421875" style="112" customWidth="1"/>
    <col min="9" max="10" width="5.8515625" style="112" customWidth="1"/>
    <col min="11" max="11" width="5.421875" style="112" hidden="1" customWidth="1"/>
    <col min="12" max="12" width="4.421875" style="112" hidden="1" customWidth="1"/>
    <col min="13" max="13" width="3.421875" style="112" customWidth="1"/>
    <col min="14" max="16384" width="9.140625" style="112" customWidth="1"/>
  </cols>
  <sheetData>
    <row r="1" spans="1:24" s="110" customFormat="1" ht="42" customHeight="1">
      <c r="A1" s="195" t="s">
        <v>364</v>
      </c>
      <c r="B1" s="195"/>
      <c r="C1" s="195"/>
      <c r="D1" s="195"/>
      <c r="E1" s="195"/>
      <c r="F1" s="195"/>
      <c r="G1" s="195"/>
      <c r="H1" s="195"/>
      <c r="I1" s="195"/>
      <c r="J1" s="195"/>
      <c r="K1" s="104"/>
      <c r="L1" s="104"/>
      <c r="M1" s="104"/>
      <c r="N1" s="2"/>
      <c r="O1" s="2"/>
      <c r="P1" s="2"/>
      <c r="Q1" s="2"/>
      <c r="R1" s="2"/>
      <c r="S1" s="2"/>
      <c r="T1" s="2"/>
      <c r="U1" s="2"/>
      <c r="V1" s="2"/>
      <c r="W1" s="2"/>
      <c r="X1" s="109"/>
    </row>
    <row r="2" spans="1:13" ht="14.25" customHeight="1">
      <c r="A2" s="196" t="s">
        <v>365</v>
      </c>
      <c r="B2" s="196"/>
      <c r="C2" s="196"/>
      <c r="D2" s="196"/>
      <c r="E2" s="196"/>
      <c r="F2" s="196"/>
      <c r="G2" s="196"/>
      <c r="H2" s="196"/>
      <c r="I2" s="196"/>
      <c r="J2" s="196"/>
      <c r="K2" s="111"/>
      <c r="L2" s="111"/>
      <c r="M2" s="111"/>
    </row>
    <row r="3" spans="1:13" ht="15" customHeight="1">
      <c r="A3" s="234" t="s">
        <v>424</v>
      </c>
      <c r="B3" s="234"/>
      <c r="C3" s="234"/>
      <c r="D3" s="234"/>
      <c r="E3" s="234"/>
      <c r="F3" s="234"/>
      <c r="G3" s="234"/>
      <c r="H3" s="234"/>
      <c r="I3" s="234"/>
      <c r="J3" s="234"/>
      <c r="K3" s="111"/>
      <c r="L3" s="111"/>
      <c r="M3" s="111"/>
    </row>
    <row r="4" spans="1:13" ht="15" customHeight="1">
      <c r="A4" s="240" t="s">
        <v>425</v>
      </c>
      <c r="B4" s="240"/>
      <c r="C4" s="240"/>
      <c r="D4" s="240"/>
      <c r="E4" s="240"/>
      <c r="F4" s="240"/>
      <c r="G4" s="240"/>
      <c r="H4" s="240"/>
      <c r="I4" s="240"/>
      <c r="J4" s="240"/>
      <c r="K4" s="111"/>
      <c r="L4" s="111"/>
      <c r="M4" s="111"/>
    </row>
    <row r="5" spans="1:12" s="116" customFormat="1" ht="15.75" customHeight="1">
      <c r="A5" s="113" t="s">
        <v>1</v>
      </c>
      <c r="B5" s="114"/>
      <c r="C5" s="114"/>
      <c r="D5" s="114"/>
      <c r="E5" s="115"/>
      <c r="F5" s="115"/>
      <c r="G5" s="113"/>
      <c r="J5" s="117" t="s">
        <v>417</v>
      </c>
      <c r="K5" s="118"/>
      <c r="L5" s="118"/>
    </row>
    <row r="6" spans="1:13" ht="19.5" customHeight="1">
      <c r="A6" s="197" t="s">
        <v>359</v>
      </c>
      <c r="B6" s="193" t="s">
        <v>367</v>
      </c>
      <c r="C6" s="198" t="s">
        <v>3</v>
      </c>
      <c r="D6" s="197" t="s">
        <v>4</v>
      </c>
      <c r="E6" s="200" t="s">
        <v>5</v>
      </c>
      <c r="F6" s="198" t="s">
        <v>6</v>
      </c>
      <c r="G6" s="193" t="s">
        <v>336</v>
      </c>
      <c r="H6" s="193" t="s">
        <v>368</v>
      </c>
      <c r="I6" s="232" t="s">
        <v>369</v>
      </c>
      <c r="J6" s="233"/>
      <c r="K6" s="119"/>
      <c r="L6" s="120"/>
      <c r="M6" s="194" t="s">
        <v>370</v>
      </c>
    </row>
    <row r="7" spans="1:13" ht="25.5" customHeight="1">
      <c r="A7" s="197"/>
      <c r="B7" s="193"/>
      <c r="C7" s="199"/>
      <c r="D7" s="197"/>
      <c r="E7" s="201"/>
      <c r="F7" s="199"/>
      <c r="G7" s="193"/>
      <c r="H7" s="193"/>
      <c r="I7" s="121" t="s">
        <v>333</v>
      </c>
      <c r="J7" s="122" t="s">
        <v>371</v>
      </c>
      <c r="K7" s="121" t="s">
        <v>333</v>
      </c>
      <c r="L7" s="123" t="s">
        <v>371</v>
      </c>
      <c r="M7" s="194"/>
    </row>
    <row r="8" spans="1:13" s="129" customFormat="1" ht="29.25" customHeight="1">
      <c r="A8" s="124">
        <v>1</v>
      </c>
      <c r="B8" s="18" t="s">
        <v>93</v>
      </c>
      <c r="C8" s="33" t="s">
        <v>94</v>
      </c>
      <c r="D8" s="30" t="s">
        <v>70</v>
      </c>
      <c r="E8" s="27" t="s">
        <v>223</v>
      </c>
      <c r="F8" s="22" t="s">
        <v>224</v>
      </c>
      <c r="G8" s="23" t="s">
        <v>24</v>
      </c>
      <c r="H8" s="155" t="s">
        <v>25</v>
      </c>
      <c r="I8" s="125">
        <v>62.42</v>
      </c>
      <c r="J8" s="126">
        <v>0</v>
      </c>
      <c r="K8" s="125"/>
      <c r="L8" s="127"/>
      <c r="M8" s="128"/>
    </row>
    <row r="9" spans="1:13" s="129" customFormat="1" ht="22.5" customHeight="1">
      <c r="A9" s="124">
        <v>2</v>
      </c>
      <c r="B9" s="38" t="s">
        <v>104</v>
      </c>
      <c r="C9" s="22" t="s">
        <v>105</v>
      </c>
      <c r="D9" s="30" t="s">
        <v>37</v>
      </c>
      <c r="E9" s="27" t="s">
        <v>97</v>
      </c>
      <c r="F9" s="22" t="s">
        <v>98</v>
      </c>
      <c r="G9" s="23" t="s">
        <v>24</v>
      </c>
      <c r="H9" s="155" t="s">
        <v>25</v>
      </c>
      <c r="I9" s="125">
        <v>61.33</v>
      </c>
      <c r="J9" s="126">
        <v>0</v>
      </c>
      <c r="K9" s="125"/>
      <c r="L9" s="127"/>
      <c r="M9" s="128"/>
    </row>
    <row r="10" spans="1:13" s="129" customFormat="1" ht="26.25" customHeight="1">
      <c r="A10" s="124">
        <v>3</v>
      </c>
      <c r="B10" s="29" t="s">
        <v>141</v>
      </c>
      <c r="C10" s="22" t="s">
        <v>142</v>
      </c>
      <c r="D10" s="30" t="s">
        <v>37</v>
      </c>
      <c r="E10" s="35" t="s">
        <v>143</v>
      </c>
      <c r="F10" s="22" t="s">
        <v>144</v>
      </c>
      <c r="G10" s="23" t="s">
        <v>139</v>
      </c>
      <c r="H10" s="155" t="s">
        <v>140</v>
      </c>
      <c r="I10" s="125">
        <v>58.23</v>
      </c>
      <c r="J10" s="126">
        <v>0</v>
      </c>
      <c r="K10" s="125"/>
      <c r="L10" s="127"/>
      <c r="M10" s="128"/>
    </row>
    <row r="11" spans="1:13" s="129" customFormat="1" ht="27" customHeight="1">
      <c r="A11" s="124">
        <v>4</v>
      </c>
      <c r="B11" s="18" t="s">
        <v>102</v>
      </c>
      <c r="C11" s="22" t="s">
        <v>103</v>
      </c>
      <c r="D11" s="30" t="s">
        <v>37</v>
      </c>
      <c r="E11" s="28" t="s">
        <v>56</v>
      </c>
      <c r="F11" s="22" t="s">
        <v>57</v>
      </c>
      <c r="G11" s="23" t="s">
        <v>24</v>
      </c>
      <c r="H11" s="155" t="s">
        <v>25</v>
      </c>
      <c r="I11" s="125">
        <v>58.14</v>
      </c>
      <c r="J11" s="126">
        <v>0</v>
      </c>
      <c r="K11" s="125"/>
      <c r="L11" s="127"/>
      <c r="M11" s="128"/>
    </row>
    <row r="12" spans="1:13" s="129" customFormat="1" ht="27" customHeight="1">
      <c r="A12" s="124">
        <v>5</v>
      </c>
      <c r="B12" s="32" t="s">
        <v>189</v>
      </c>
      <c r="C12" s="22" t="s">
        <v>190</v>
      </c>
      <c r="D12" s="30" t="s">
        <v>121</v>
      </c>
      <c r="E12" s="27" t="s">
        <v>314</v>
      </c>
      <c r="F12" s="22" t="s">
        <v>315</v>
      </c>
      <c r="G12" s="23" t="s">
        <v>312</v>
      </c>
      <c r="H12" s="155" t="s">
        <v>313</v>
      </c>
      <c r="I12" s="125">
        <v>55.03</v>
      </c>
      <c r="J12" s="126">
        <v>0</v>
      </c>
      <c r="K12" s="125"/>
      <c r="L12" s="127"/>
      <c r="M12" s="128"/>
    </row>
    <row r="13" spans="1:13" s="129" customFormat="1" ht="27" customHeight="1">
      <c r="A13" s="124">
        <v>6</v>
      </c>
      <c r="B13" s="32" t="s">
        <v>279</v>
      </c>
      <c r="C13" s="22" t="s">
        <v>280</v>
      </c>
      <c r="D13" s="30" t="s">
        <v>121</v>
      </c>
      <c r="E13" s="27" t="s">
        <v>285</v>
      </c>
      <c r="F13" s="22" t="s">
        <v>40</v>
      </c>
      <c r="G13" s="23" t="s">
        <v>283</v>
      </c>
      <c r="H13" s="155" t="s">
        <v>284</v>
      </c>
      <c r="I13" s="125">
        <v>54.83</v>
      </c>
      <c r="J13" s="126">
        <v>0</v>
      </c>
      <c r="K13" s="125"/>
      <c r="L13" s="127"/>
      <c r="M13" s="128"/>
    </row>
    <row r="14" spans="1:13" s="129" customFormat="1" ht="22.5" customHeight="1">
      <c r="A14" s="124">
        <v>7</v>
      </c>
      <c r="B14" s="32" t="s">
        <v>279</v>
      </c>
      <c r="C14" s="22" t="s">
        <v>280</v>
      </c>
      <c r="D14" s="30" t="s">
        <v>121</v>
      </c>
      <c r="E14" s="28" t="s">
        <v>281</v>
      </c>
      <c r="F14" s="22" t="s">
        <v>282</v>
      </c>
      <c r="G14" s="23" t="s">
        <v>283</v>
      </c>
      <c r="H14" s="155" t="s">
        <v>284</v>
      </c>
      <c r="I14" s="125">
        <v>64.53</v>
      </c>
      <c r="J14" s="126">
        <v>0.5</v>
      </c>
      <c r="K14" s="125"/>
      <c r="L14" s="127"/>
      <c r="M14" s="128"/>
    </row>
    <row r="15" spans="1:13" s="129" customFormat="1" ht="29.25" customHeight="1">
      <c r="A15" s="124">
        <v>8</v>
      </c>
      <c r="B15" s="32" t="s">
        <v>166</v>
      </c>
      <c r="C15" s="22" t="s">
        <v>167</v>
      </c>
      <c r="D15" s="20" t="s">
        <v>70</v>
      </c>
      <c r="E15" s="27" t="s">
        <v>168</v>
      </c>
      <c r="F15" s="22" t="s">
        <v>169</v>
      </c>
      <c r="G15" s="23" t="s">
        <v>170</v>
      </c>
      <c r="H15" s="155" t="s">
        <v>171</v>
      </c>
      <c r="I15" s="125">
        <v>64.42</v>
      </c>
      <c r="J15" s="126">
        <v>0.5</v>
      </c>
      <c r="K15" s="125"/>
      <c r="L15" s="127"/>
      <c r="M15" s="128"/>
    </row>
    <row r="16" spans="1:13" s="129" customFormat="1" ht="22.5" customHeight="1">
      <c r="A16" s="124">
        <v>9</v>
      </c>
      <c r="B16" s="38" t="s">
        <v>102</v>
      </c>
      <c r="C16" s="22" t="s">
        <v>103</v>
      </c>
      <c r="D16" s="30" t="s">
        <v>37</v>
      </c>
      <c r="E16" s="28" t="s">
        <v>97</v>
      </c>
      <c r="F16" s="22" t="s">
        <v>98</v>
      </c>
      <c r="G16" s="23" t="s">
        <v>24</v>
      </c>
      <c r="H16" s="155" t="s">
        <v>25</v>
      </c>
      <c r="I16" s="125">
        <v>71.68</v>
      </c>
      <c r="J16" s="126">
        <v>2.25</v>
      </c>
      <c r="K16" s="125"/>
      <c r="L16" s="127"/>
      <c r="M16" s="128"/>
    </row>
    <row r="17" spans="1:13" s="129" customFormat="1" ht="22.5" customHeight="1">
      <c r="A17" s="124">
        <v>10</v>
      </c>
      <c r="B17" s="32" t="s">
        <v>231</v>
      </c>
      <c r="C17" s="33" t="s">
        <v>232</v>
      </c>
      <c r="D17" s="30"/>
      <c r="E17" s="34" t="s">
        <v>50</v>
      </c>
      <c r="F17" s="22" t="s">
        <v>51</v>
      </c>
      <c r="G17" s="23" t="s">
        <v>24</v>
      </c>
      <c r="H17" s="155" t="s">
        <v>25</v>
      </c>
      <c r="I17" s="125">
        <v>62.49</v>
      </c>
      <c r="J17" s="126">
        <v>4</v>
      </c>
      <c r="K17" s="125"/>
      <c r="L17" s="127"/>
      <c r="M17" s="128"/>
    </row>
    <row r="18" spans="1:13" s="129" customFormat="1" ht="29.25" customHeight="1">
      <c r="A18" s="124">
        <v>11</v>
      </c>
      <c r="B18" s="38" t="s">
        <v>102</v>
      </c>
      <c r="C18" s="22" t="s">
        <v>103</v>
      </c>
      <c r="D18" s="30" t="s">
        <v>37</v>
      </c>
      <c r="E18" s="27" t="s">
        <v>223</v>
      </c>
      <c r="F18" s="22" t="s">
        <v>224</v>
      </c>
      <c r="G18" s="23" t="s">
        <v>24</v>
      </c>
      <c r="H18" s="155" t="s">
        <v>25</v>
      </c>
      <c r="I18" s="125">
        <v>62.09</v>
      </c>
      <c r="J18" s="126">
        <v>4</v>
      </c>
      <c r="K18" s="125"/>
      <c r="L18" s="127"/>
      <c r="M18" s="128"/>
    </row>
    <row r="19" spans="1:13" s="129" customFormat="1" ht="31.5" customHeight="1">
      <c r="A19" s="124">
        <v>12</v>
      </c>
      <c r="B19" s="32" t="s">
        <v>380</v>
      </c>
      <c r="C19" s="22"/>
      <c r="D19" s="30" t="s">
        <v>37</v>
      </c>
      <c r="E19" s="28" t="s">
        <v>306</v>
      </c>
      <c r="F19" s="22" t="s">
        <v>307</v>
      </c>
      <c r="G19" s="23" t="s">
        <v>300</v>
      </c>
      <c r="H19" s="155" t="s">
        <v>301</v>
      </c>
      <c r="I19" s="125">
        <v>61.93</v>
      </c>
      <c r="J19" s="126">
        <v>4</v>
      </c>
      <c r="K19" s="125"/>
      <c r="L19" s="127"/>
      <c r="M19" s="128"/>
    </row>
    <row r="20" spans="1:13" s="129" customFormat="1" ht="29.25" customHeight="1">
      <c r="A20" s="124">
        <v>13</v>
      </c>
      <c r="B20" s="32" t="s">
        <v>318</v>
      </c>
      <c r="C20" s="22" t="s">
        <v>319</v>
      </c>
      <c r="D20" s="30" t="s">
        <v>41</v>
      </c>
      <c r="E20" s="27" t="s">
        <v>310</v>
      </c>
      <c r="F20" s="22" t="s">
        <v>311</v>
      </c>
      <c r="G20" s="23" t="s">
        <v>312</v>
      </c>
      <c r="H20" s="155" t="s">
        <v>313</v>
      </c>
      <c r="I20" s="125">
        <v>58.92</v>
      </c>
      <c r="J20" s="126">
        <v>4</v>
      </c>
      <c r="K20" s="125"/>
      <c r="L20" s="127"/>
      <c r="M20" s="128"/>
    </row>
    <row r="21" spans="1:13" s="129" customFormat="1" ht="22.5" customHeight="1">
      <c r="A21" s="124"/>
      <c r="B21" s="32" t="s">
        <v>58</v>
      </c>
      <c r="C21" s="22" t="s">
        <v>59</v>
      </c>
      <c r="D21" s="20" t="s">
        <v>60</v>
      </c>
      <c r="E21" s="28" t="s">
        <v>62</v>
      </c>
      <c r="F21" s="22" t="s">
        <v>63</v>
      </c>
      <c r="G21" s="23" t="s">
        <v>24</v>
      </c>
      <c r="H21" s="155" t="s">
        <v>25</v>
      </c>
      <c r="I21" s="230" t="s">
        <v>372</v>
      </c>
      <c r="J21" s="231"/>
      <c r="K21" s="125"/>
      <c r="L21" s="127"/>
      <c r="M21" s="128"/>
    </row>
    <row r="22" spans="1:13" s="129" customFormat="1" ht="29.25" customHeight="1">
      <c r="A22" s="124"/>
      <c r="B22" s="32" t="s">
        <v>267</v>
      </c>
      <c r="C22" s="22" t="s">
        <v>40</v>
      </c>
      <c r="D22" s="30" t="s">
        <v>37</v>
      </c>
      <c r="E22" s="27" t="s">
        <v>168</v>
      </c>
      <c r="F22" s="22" t="s">
        <v>169</v>
      </c>
      <c r="G22" s="23" t="s">
        <v>170</v>
      </c>
      <c r="H22" s="155" t="s">
        <v>171</v>
      </c>
      <c r="I22" s="230" t="s">
        <v>372</v>
      </c>
      <c r="J22" s="231"/>
      <c r="K22" s="125"/>
      <c r="L22" s="127"/>
      <c r="M22" s="128"/>
    </row>
    <row r="23" spans="1:13" s="129" customFormat="1" ht="22.5" customHeight="1">
      <c r="A23" s="124"/>
      <c r="B23" s="32" t="s">
        <v>131</v>
      </c>
      <c r="C23" s="22" t="s">
        <v>132</v>
      </c>
      <c r="D23" s="30" t="s">
        <v>37</v>
      </c>
      <c r="E23" s="21" t="s">
        <v>124</v>
      </c>
      <c r="F23" s="22" t="s">
        <v>125</v>
      </c>
      <c r="G23" s="23" t="s">
        <v>24</v>
      </c>
      <c r="H23" s="155" t="s">
        <v>25</v>
      </c>
      <c r="I23" s="230" t="s">
        <v>372</v>
      </c>
      <c r="J23" s="231"/>
      <c r="K23" s="125"/>
      <c r="L23" s="127"/>
      <c r="M23" s="128"/>
    </row>
    <row r="24" spans="1:13" s="129" customFormat="1" ht="22.5" customHeight="1">
      <c r="A24" s="124"/>
      <c r="B24" s="32" t="s">
        <v>267</v>
      </c>
      <c r="C24" s="22" t="s">
        <v>40</v>
      </c>
      <c r="D24" s="30" t="s">
        <v>37</v>
      </c>
      <c r="E24" s="27" t="s">
        <v>265</v>
      </c>
      <c r="F24" s="22" t="s">
        <v>266</v>
      </c>
      <c r="G24" s="23" t="s">
        <v>170</v>
      </c>
      <c r="H24" s="155" t="s">
        <v>174</v>
      </c>
      <c r="I24" s="230" t="s">
        <v>372</v>
      </c>
      <c r="J24" s="231"/>
      <c r="K24" s="125"/>
      <c r="L24" s="127"/>
      <c r="M24" s="128"/>
    </row>
    <row r="25" spans="1:13" s="129" customFormat="1" ht="22.5" customHeight="1">
      <c r="A25" s="124"/>
      <c r="B25" s="29" t="s">
        <v>251</v>
      </c>
      <c r="C25" s="22" t="s">
        <v>40</v>
      </c>
      <c r="D25" s="30" t="s">
        <v>37</v>
      </c>
      <c r="E25" s="21" t="s">
        <v>124</v>
      </c>
      <c r="F25" s="22" t="s">
        <v>125</v>
      </c>
      <c r="G25" s="23" t="s">
        <v>24</v>
      </c>
      <c r="H25" s="155" t="s">
        <v>25</v>
      </c>
      <c r="I25" s="230" t="s">
        <v>372</v>
      </c>
      <c r="J25" s="231"/>
      <c r="K25" s="125"/>
      <c r="L25" s="127"/>
      <c r="M25" s="128"/>
    </row>
    <row r="26" spans="1:13" s="129" customFormat="1" ht="22.5" customHeight="1">
      <c r="A26" s="124"/>
      <c r="B26" s="38" t="s">
        <v>126</v>
      </c>
      <c r="C26" s="22" t="s">
        <v>127</v>
      </c>
      <c r="D26" s="20" t="s">
        <v>128</v>
      </c>
      <c r="E26" s="27" t="s">
        <v>62</v>
      </c>
      <c r="F26" s="22" t="s">
        <v>63</v>
      </c>
      <c r="G26" s="23" t="s">
        <v>24</v>
      </c>
      <c r="H26" s="155" t="s">
        <v>25</v>
      </c>
      <c r="I26" s="230" t="s">
        <v>372</v>
      </c>
      <c r="J26" s="231"/>
      <c r="K26" s="125"/>
      <c r="L26" s="127"/>
      <c r="M26" s="128"/>
    </row>
    <row r="27" spans="1:13" s="129" customFormat="1" ht="22.5" customHeight="1">
      <c r="A27" s="132"/>
      <c r="B27" s="133"/>
      <c r="C27" s="133"/>
      <c r="D27" s="134"/>
      <c r="E27" s="64"/>
      <c r="F27" s="64"/>
      <c r="G27" s="24"/>
      <c r="H27" s="24"/>
      <c r="I27" s="135"/>
      <c r="J27" s="136"/>
      <c r="K27" s="137"/>
      <c r="L27" s="137"/>
      <c r="M27" s="138"/>
    </row>
    <row r="28" spans="1:12" ht="12.75" customHeight="1">
      <c r="A28" s="139" t="s">
        <v>338</v>
      </c>
      <c r="B28" s="140"/>
      <c r="C28" s="140"/>
      <c r="D28" s="140"/>
      <c r="E28" s="140"/>
      <c r="F28" s="140"/>
      <c r="G28" s="140"/>
      <c r="H28" s="140"/>
      <c r="I28" s="140"/>
      <c r="J28" s="141" t="s">
        <v>347</v>
      </c>
      <c r="K28" s="140"/>
      <c r="L28" s="140"/>
    </row>
    <row r="29" spans="1:12" ht="12.75" customHeight="1">
      <c r="A29" s="139"/>
      <c r="B29" s="140"/>
      <c r="C29" s="140"/>
      <c r="D29" s="140"/>
      <c r="E29" s="140"/>
      <c r="F29" s="140"/>
      <c r="G29" s="140"/>
      <c r="H29" s="140"/>
      <c r="I29" s="140"/>
      <c r="J29" s="141"/>
      <c r="K29" s="140"/>
      <c r="L29" s="140"/>
    </row>
    <row r="30" spans="1:12" ht="12.75" customHeight="1">
      <c r="A30" s="142" t="s">
        <v>339</v>
      </c>
      <c r="D30" s="140"/>
      <c r="E30" s="140"/>
      <c r="F30" s="140"/>
      <c r="G30" s="140"/>
      <c r="H30" s="140"/>
      <c r="I30" s="140"/>
      <c r="J30" s="141" t="s">
        <v>331</v>
      </c>
      <c r="K30" s="140"/>
      <c r="L30" s="140"/>
    </row>
  </sheetData>
  <sheetProtection/>
  <mergeCells count="20">
    <mergeCell ref="M6:M7"/>
    <mergeCell ref="I21:J21"/>
    <mergeCell ref="I22:J22"/>
    <mergeCell ref="A1:J1"/>
    <mergeCell ref="A2:J2"/>
    <mergeCell ref="A3:J3"/>
    <mergeCell ref="A4:J4"/>
    <mergeCell ref="A6:A7"/>
    <mergeCell ref="B6:B7"/>
    <mergeCell ref="C6:C7"/>
    <mergeCell ref="D6:D7"/>
    <mergeCell ref="E6:E7"/>
    <mergeCell ref="F6:F7"/>
    <mergeCell ref="I23:J23"/>
    <mergeCell ref="I24:J24"/>
    <mergeCell ref="I25:J25"/>
    <mergeCell ref="I26:J26"/>
    <mergeCell ref="G6:G7"/>
    <mergeCell ref="H6:H7"/>
    <mergeCell ref="I6:J6"/>
  </mergeCells>
  <conditionalFormatting sqref="C22 C8">
    <cfRule type="expression" priority="48" dxfId="0" stopIfTrue="1">
      <formula>$T8=2018</formula>
    </cfRule>
  </conditionalFormatting>
  <conditionalFormatting sqref="C22:C26 D20 D17 D12 C8:C20">
    <cfRule type="expression" priority="47" dxfId="0" stopIfTrue="1">
      <formula>Тех5д!#REF!=2018</formula>
    </cfRule>
  </conditionalFormatting>
  <conditionalFormatting sqref="C21:C23 C19 C14 C11">
    <cfRule type="expression" priority="46" dxfId="0" stopIfTrue="1">
      <formula>Тех5д!#REF!=2018</formula>
    </cfRule>
  </conditionalFormatting>
  <conditionalFormatting sqref="C25:C26 C23 C15:C16 C12:C13">
    <cfRule type="expression" priority="45" dxfId="0" stopIfTrue="1">
      <formula>Тех5д!#REF!=2018</formula>
    </cfRule>
  </conditionalFormatting>
  <conditionalFormatting sqref="C20:D20 C9:C10 C19 C14 C24:C25">
    <cfRule type="expression" priority="44" dxfId="0" stopIfTrue="1">
      <formula>$N9=2018</formula>
    </cfRule>
  </conditionalFormatting>
  <conditionalFormatting sqref="C20">
    <cfRule type="expression" priority="43" dxfId="0" stopIfTrue="1">
      <formula>$L20=2018</formula>
    </cfRule>
  </conditionalFormatting>
  <conditionalFormatting sqref="C8:C9">
    <cfRule type="expression" priority="42" dxfId="0" stopIfTrue="1">
      <formula>Тех5д!#REF!=2018</formula>
    </cfRule>
  </conditionalFormatting>
  <conditionalFormatting sqref="C11">
    <cfRule type="expression" priority="38" dxfId="0" stopIfTrue="1">
      <formula>$N13=2018</formula>
    </cfRule>
  </conditionalFormatting>
  <conditionalFormatting sqref="C19">
    <cfRule type="expression" priority="37" dxfId="0" stopIfTrue="1">
      <formula>Тех5д!#REF!=2018</formula>
    </cfRule>
  </conditionalFormatting>
  <conditionalFormatting sqref="C21">
    <cfRule type="expression" priority="35" dxfId="0" stopIfTrue="1">
      <formula>Тех5д!#REF!=2018</formula>
    </cfRule>
  </conditionalFormatting>
  <conditionalFormatting sqref="C17">
    <cfRule type="expression" priority="34" dxfId="0" stopIfTrue="1">
      <formula>$N17=2018</formula>
    </cfRule>
  </conditionalFormatting>
  <conditionalFormatting sqref="C13 D17 C9 C18:C19">
    <cfRule type="expression" priority="33" dxfId="0" stopIfTrue="1">
      <formula>$Q9=2018</formula>
    </cfRule>
  </conditionalFormatting>
  <conditionalFormatting sqref="D17">
    <cfRule type="expression" priority="32" dxfId="0" stopIfTrue="1">
      <formula>$Q17=2018</formula>
    </cfRule>
  </conditionalFormatting>
  <conditionalFormatting sqref="C18">
    <cfRule type="expression" priority="31" dxfId="0" stopIfTrue="1">
      <formula>$Q18=2018</formula>
    </cfRule>
  </conditionalFormatting>
  <conditionalFormatting sqref="C19">
    <cfRule type="expression" priority="30" dxfId="0" stopIfTrue="1">
      <formula>$O19=2018</formula>
    </cfRule>
  </conditionalFormatting>
  <conditionalFormatting sqref="C19">
    <cfRule type="expression" priority="29" dxfId="0" stopIfTrue="1">
      <formula>$O19=2018</formula>
    </cfRule>
  </conditionalFormatting>
  <conditionalFormatting sqref="C25">
    <cfRule type="expression" priority="24" dxfId="0" stopIfTrue="1">
      <formula>Тех5д!#REF!=2018</formula>
    </cfRule>
  </conditionalFormatting>
  <conditionalFormatting sqref="C16">
    <cfRule type="expression" priority="18" dxfId="0" stopIfTrue="1">
      <formula>Тех5д!#REF!=2018</formula>
    </cfRule>
  </conditionalFormatting>
  <conditionalFormatting sqref="C12">
    <cfRule type="expression" priority="13" dxfId="0" stopIfTrue="1">
      <formula>Тех5д!#REF!=2018</formula>
    </cfRule>
  </conditionalFormatting>
  <conditionalFormatting sqref="C10">
    <cfRule type="expression" priority="10" dxfId="0" stopIfTrue="1">
      <formula>Тех5д!#REF!=2018</formula>
    </cfRule>
  </conditionalFormatting>
  <conditionalFormatting sqref="C23">
    <cfRule type="expression" priority="7" dxfId="0" stopIfTrue="1">
      <formula>$T24=2018</formula>
    </cfRule>
  </conditionalFormatting>
  <conditionalFormatting sqref="C23">
    <cfRule type="expression" priority="6" dxfId="0" stopIfTrue="1">
      <formula>$Q24=2018</formula>
    </cfRule>
  </conditionalFormatting>
  <conditionalFormatting sqref="C23">
    <cfRule type="expression" priority="5" dxfId="0" stopIfTrue="1">
      <formula>$O24=2018</formula>
    </cfRule>
  </conditionalFormatting>
  <conditionalFormatting sqref="C23">
    <cfRule type="expression" priority="4" dxfId="0" stopIfTrue="1">
      <formula>$R24=2018</formula>
    </cfRule>
  </conditionalFormatting>
  <conditionalFormatting sqref="C23">
    <cfRule type="expression" priority="3" dxfId="0" stopIfTrue="1">
      <formula>$T24=2018</formula>
    </cfRule>
  </conditionalFormatting>
  <conditionalFormatting sqref="C10">
    <cfRule type="expression" priority="59" dxfId="0" stopIfTrue="1">
      <formula>Тех5д!#REF!=2018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="82" zoomScaleNormal="82" zoomScalePageLayoutView="0" workbookViewId="0" topLeftCell="A17">
      <selection activeCell="Z17" sqref="Z17"/>
    </sheetView>
  </sheetViews>
  <sheetFormatPr defaultColWidth="9.140625" defaultRowHeight="15"/>
  <cols>
    <col min="1" max="1" width="2.8515625" style="112" customWidth="1"/>
    <col min="2" max="2" width="15.28125" style="112" customWidth="1"/>
    <col min="3" max="3" width="8.140625" style="112" customWidth="1"/>
    <col min="4" max="4" width="3.57421875" style="112" customWidth="1"/>
    <col min="5" max="5" width="14.7109375" style="112" customWidth="1"/>
    <col min="6" max="6" width="8.00390625" style="112" customWidth="1"/>
    <col min="7" max="7" width="10.00390625" style="112" customWidth="1"/>
    <col min="8" max="8" width="13.00390625" style="112" customWidth="1"/>
    <col min="9" max="12" width="5.00390625" style="112" customWidth="1"/>
    <col min="13" max="16384" width="9.140625" style="112" customWidth="1"/>
  </cols>
  <sheetData>
    <row r="1" spans="1:23" s="110" customFormat="1" ht="34.5" customHeight="1">
      <c r="A1" s="195" t="s">
        <v>364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2"/>
      <c r="N1" s="2"/>
      <c r="O1" s="2"/>
      <c r="P1" s="2"/>
      <c r="Q1" s="2"/>
      <c r="R1" s="2"/>
      <c r="S1" s="2"/>
      <c r="T1" s="2"/>
      <c r="U1" s="2"/>
      <c r="V1" s="2"/>
      <c r="W1" s="109"/>
    </row>
    <row r="2" spans="1:12" ht="14.25" customHeight="1">
      <c r="A2" s="196" t="s">
        <v>365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15" customHeight="1">
      <c r="A3" s="196" t="s">
        <v>430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2" s="116" customFormat="1" ht="15.75" customHeight="1">
      <c r="A4" s="113" t="s">
        <v>1</v>
      </c>
      <c r="B4" s="114"/>
      <c r="C4" s="114"/>
      <c r="D4" s="114"/>
      <c r="E4" s="115"/>
      <c r="F4" s="115"/>
      <c r="G4" s="113"/>
      <c r="K4" s="118"/>
      <c r="L4" s="117" t="s">
        <v>429</v>
      </c>
    </row>
    <row r="5" spans="1:12" ht="19.5" customHeight="1">
      <c r="A5" s="197" t="s">
        <v>359</v>
      </c>
      <c r="B5" s="193" t="s">
        <v>367</v>
      </c>
      <c r="C5" s="241"/>
      <c r="D5" s="197" t="s">
        <v>4</v>
      </c>
      <c r="E5" s="200" t="s">
        <v>5</v>
      </c>
      <c r="F5" s="243"/>
      <c r="G5" s="193" t="s">
        <v>336</v>
      </c>
      <c r="H5" s="193" t="s">
        <v>368</v>
      </c>
      <c r="I5" s="193" t="s">
        <v>369</v>
      </c>
      <c r="J5" s="193"/>
      <c r="K5" s="193"/>
      <c r="L5" s="193"/>
    </row>
    <row r="6" spans="1:12" ht="25.5" customHeight="1">
      <c r="A6" s="197"/>
      <c r="B6" s="193"/>
      <c r="C6" s="242"/>
      <c r="D6" s="197"/>
      <c r="E6" s="201"/>
      <c r="F6" s="244"/>
      <c r="G6" s="193"/>
      <c r="H6" s="193"/>
      <c r="I6" s="121" t="s">
        <v>333</v>
      </c>
      <c r="J6" s="122" t="s">
        <v>371</v>
      </c>
      <c r="K6" s="121" t="s">
        <v>333</v>
      </c>
      <c r="L6" s="122" t="s">
        <v>371</v>
      </c>
    </row>
    <row r="7" spans="1:12" s="129" customFormat="1" ht="22.5" customHeight="1">
      <c r="A7" s="124">
        <v>1</v>
      </c>
      <c r="B7" s="29" t="s">
        <v>179</v>
      </c>
      <c r="C7" s="33" t="s">
        <v>180</v>
      </c>
      <c r="D7" s="30" t="s">
        <v>41</v>
      </c>
      <c r="E7" s="27" t="s">
        <v>172</v>
      </c>
      <c r="F7" s="22" t="s">
        <v>173</v>
      </c>
      <c r="G7" s="155" t="s">
        <v>170</v>
      </c>
      <c r="H7" s="155" t="s">
        <v>174</v>
      </c>
      <c r="I7" s="125">
        <v>40</v>
      </c>
      <c r="J7" s="126">
        <v>0</v>
      </c>
      <c r="K7" s="125">
        <v>31.14</v>
      </c>
      <c r="L7" s="127">
        <v>0</v>
      </c>
    </row>
    <row r="8" spans="1:12" s="129" customFormat="1" ht="29.25" customHeight="1">
      <c r="A8" s="124">
        <v>2</v>
      </c>
      <c r="B8" s="32" t="s">
        <v>308</v>
      </c>
      <c r="C8" s="22" t="s">
        <v>309</v>
      </c>
      <c r="D8" s="30" t="s">
        <v>41</v>
      </c>
      <c r="E8" s="27" t="s">
        <v>310</v>
      </c>
      <c r="F8" s="22" t="s">
        <v>311</v>
      </c>
      <c r="G8" s="155" t="s">
        <v>312</v>
      </c>
      <c r="H8" s="155" t="s">
        <v>313</v>
      </c>
      <c r="I8" s="125">
        <v>41.55</v>
      </c>
      <c r="J8" s="126">
        <v>0</v>
      </c>
      <c r="K8" s="125">
        <v>33.53</v>
      </c>
      <c r="L8" s="127">
        <v>0</v>
      </c>
    </row>
    <row r="9" spans="1:12" s="129" customFormat="1" ht="30" customHeight="1">
      <c r="A9" s="124">
        <v>3</v>
      </c>
      <c r="B9" s="29" t="s">
        <v>235</v>
      </c>
      <c r="C9" s="22" t="s">
        <v>236</v>
      </c>
      <c r="D9" s="20" t="s">
        <v>21</v>
      </c>
      <c r="E9" s="28" t="s">
        <v>42</v>
      </c>
      <c r="F9" s="22" t="s">
        <v>43</v>
      </c>
      <c r="G9" s="155" t="s">
        <v>24</v>
      </c>
      <c r="H9" s="155" t="s">
        <v>25</v>
      </c>
      <c r="I9" s="125">
        <v>42.42</v>
      </c>
      <c r="J9" s="126">
        <v>0</v>
      </c>
      <c r="K9" s="125">
        <v>37.92</v>
      </c>
      <c r="L9" s="127">
        <v>0</v>
      </c>
    </row>
    <row r="10" spans="1:12" s="129" customFormat="1" ht="22.5" customHeight="1">
      <c r="A10" s="124">
        <v>4</v>
      </c>
      <c r="B10" s="32" t="s">
        <v>302</v>
      </c>
      <c r="C10" s="22" t="s">
        <v>40</v>
      </c>
      <c r="D10" s="30" t="s">
        <v>37</v>
      </c>
      <c r="E10" s="27" t="s">
        <v>298</v>
      </c>
      <c r="F10" s="22" t="s">
        <v>299</v>
      </c>
      <c r="G10" s="155" t="s">
        <v>300</v>
      </c>
      <c r="H10" s="155" t="s">
        <v>301</v>
      </c>
      <c r="I10" s="125">
        <v>45.28</v>
      </c>
      <c r="J10" s="126">
        <v>0</v>
      </c>
      <c r="K10" s="125">
        <v>40.69</v>
      </c>
      <c r="L10" s="127">
        <v>0</v>
      </c>
    </row>
    <row r="11" spans="1:12" s="129" customFormat="1" ht="27.75" customHeight="1">
      <c r="A11" s="124">
        <v>5</v>
      </c>
      <c r="B11" s="38" t="s">
        <v>93</v>
      </c>
      <c r="C11" s="22" t="s">
        <v>94</v>
      </c>
      <c r="D11" s="30" t="s">
        <v>70</v>
      </c>
      <c r="E11" s="28" t="s">
        <v>226</v>
      </c>
      <c r="F11" s="22" t="s">
        <v>225</v>
      </c>
      <c r="G11" s="155" t="s">
        <v>24</v>
      </c>
      <c r="H11" s="155" t="s">
        <v>25</v>
      </c>
      <c r="I11" s="125">
        <v>47.3</v>
      </c>
      <c r="J11" s="126">
        <v>0</v>
      </c>
      <c r="K11" s="125">
        <v>33.53</v>
      </c>
      <c r="L11" s="127">
        <v>4</v>
      </c>
    </row>
    <row r="12" spans="1:12" s="129" customFormat="1" ht="22.5" customHeight="1">
      <c r="A12" s="124">
        <v>6</v>
      </c>
      <c r="B12" s="38" t="s">
        <v>54</v>
      </c>
      <c r="C12" s="22" t="s">
        <v>55</v>
      </c>
      <c r="D12" s="30" t="s">
        <v>41</v>
      </c>
      <c r="E12" s="27" t="s">
        <v>233</v>
      </c>
      <c r="F12" s="22" t="s">
        <v>234</v>
      </c>
      <c r="G12" s="155" t="s">
        <v>24</v>
      </c>
      <c r="H12" s="155" t="s">
        <v>25</v>
      </c>
      <c r="I12" s="125">
        <v>42.07</v>
      </c>
      <c r="J12" s="126">
        <v>0</v>
      </c>
      <c r="K12" s="125">
        <v>40.67</v>
      </c>
      <c r="L12" s="127">
        <v>4</v>
      </c>
    </row>
    <row r="13" spans="1:12" s="129" customFormat="1" ht="22.5" customHeight="1">
      <c r="A13" s="124">
        <v>7</v>
      </c>
      <c r="B13" s="29" t="s">
        <v>296</v>
      </c>
      <c r="C13" s="22" t="s">
        <v>297</v>
      </c>
      <c r="D13" s="30" t="s">
        <v>37</v>
      </c>
      <c r="E13" s="28" t="s">
        <v>298</v>
      </c>
      <c r="F13" s="22" t="s">
        <v>299</v>
      </c>
      <c r="G13" s="155" t="s">
        <v>300</v>
      </c>
      <c r="H13" s="155" t="s">
        <v>301</v>
      </c>
      <c r="I13" s="125">
        <v>45.6</v>
      </c>
      <c r="J13" s="126">
        <v>0</v>
      </c>
      <c r="K13" s="125">
        <v>53.91</v>
      </c>
      <c r="L13" s="127">
        <v>8</v>
      </c>
    </row>
    <row r="14" spans="1:12" s="129" customFormat="1" ht="27" customHeight="1">
      <c r="A14" s="124">
        <v>8</v>
      </c>
      <c r="B14" s="18" t="s">
        <v>187</v>
      </c>
      <c r="C14" s="22" t="s">
        <v>188</v>
      </c>
      <c r="D14" s="30" t="s">
        <v>37</v>
      </c>
      <c r="E14" s="28" t="s">
        <v>184</v>
      </c>
      <c r="F14" s="22" t="s">
        <v>185</v>
      </c>
      <c r="G14" s="155" t="s">
        <v>186</v>
      </c>
      <c r="H14" s="155" t="s">
        <v>183</v>
      </c>
      <c r="I14" s="125">
        <v>45.69</v>
      </c>
      <c r="J14" s="126">
        <v>0</v>
      </c>
      <c r="K14" s="125">
        <v>41.44</v>
      </c>
      <c r="L14" s="127">
        <v>12</v>
      </c>
    </row>
    <row r="15" spans="1:12" s="129" customFormat="1" ht="26.25" customHeight="1">
      <c r="A15" s="124">
        <v>9</v>
      </c>
      <c r="B15" s="29" t="s">
        <v>229</v>
      </c>
      <c r="C15" s="22" t="s">
        <v>230</v>
      </c>
      <c r="D15" s="30" t="s">
        <v>41</v>
      </c>
      <c r="E15" s="28" t="s">
        <v>46</v>
      </c>
      <c r="F15" s="22" t="s">
        <v>47</v>
      </c>
      <c r="G15" s="155" t="s">
        <v>24</v>
      </c>
      <c r="H15" s="155" t="s">
        <v>25</v>
      </c>
      <c r="I15" s="125">
        <v>43.04</v>
      </c>
      <c r="J15" s="126">
        <v>0</v>
      </c>
      <c r="K15" s="230" t="s">
        <v>372</v>
      </c>
      <c r="L15" s="231"/>
    </row>
    <row r="16" spans="1:12" s="129" customFormat="1" ht="22.5" customHeight="1">
      <c r="A16" s="124">
        <v>10</v>
      </c>
      <c r="B16" s="32" t="s">
        <v>292</v>
      </c>
      <c r="C16" s="22" t="s">
        <v>293</v>
      </c>
      <c r="D16" s="30" t="s">
        <v>121</v>
      </c>
      <c r="E16" s="28" t="s">
        <v>294</v>
      </c>
      <c r="F16" s="22" t="s">
        <v>295</v>
      </c>
      <c r="G16" s="155" t="s">
        <v>283</v>
      </c>
      <c r="H16" s="155" t="s">
        <v>284</v>
      </c>
      <c r="I16" s="125">
        <v>39.48</v>
      </c>
      <c r="J16" s="126">
        <v>4</v>
      </c>
      <c r="K16" s="230" t="s">
        <v>307</v>
      </c>
      <c r="L16" s="231"/>
    </row>
    <row r="17" spans="1:12" s="129" customFormat="1" ht="30.75" customHeight="1">
      <c r="A17" s="124">
        <v>11</v>
      </c>
      <c r="B17" s="29" t="s">
        <v>238</v>
      </c>
      <c r="C17" s="22" t="s">
        <v>241</v>
      </c>
      <c r="D17" s="30" t="s">
        <v>29</v>
      </c>
      <c r="E17" s="28" t="s">
        <v>257</v>
      </c>
      <c r="F17" s="22" t="s">
        <v>239</v>
      </c>
      <c r="G17" s="155" t="s">
        <v>24</v>
      </c>
      <c r="H17" s="155" t="s">
        <v>25</v>
      </c>
      <c r="I17" s="125">
        <v>41.53</v>
      </c>
      <c r="J17" s="126">
        <v>4</v>
      </c>
      <c r="K17" s="230" t="s">
        <v>307</v>
      </c>
      <c r="L17" s="231"/>
    </row>
    <row r="18" spans="1:12" s="129" customFormat="1" ht="22.5" customHeight="1">
      <c r="A18" s="124">
        <v>12</v>
      </c>
      <c r="B18" s="32" t="s">
        <v>279</v>
      </c>
      <c r="C18" s="22" t="s">
        <v>280</v>
      </c>
      <c r="D18" s="30" t="s">
        <v>121</v>
      </c>
      <c r="E18" s="27" t="s">
        <v>281</v>
      </c>
      <c r="F18" s="22" t="s">
        <v>282</v>
      </c>
      <c r="G18" s="155" t="s">
        <v>283</v>
      </c>
      <c r="H18" s="155" t="s">
        <v>284</v>
      </c>
      <c r="I18" s="125">
        <v>44.36</v>
      </c>
      <c r="J18" s="126">
        <v>4</v>
      </c>
      <c r="K18" s="230" t="s">
        <v>307</v>
      </c>
      <c r="L18" s="231"/>
    </row>
    <row r="19" spans="1:12" s="129" customFormat="1" ht="29.25" customHeight="1">
      <c r="A19" s="124">
        <v>13</v>
      </c>
      <c r="B19" s="32" t="s">
        <v>235</v>
      </c>
      <c r="C19" s="22" t="s">
        <v>236</v>
      </c>
      <c r="D19" s="20" t="s">
        <v>21</v>
      </c>
      <c r="E19" s="27" t="s">
        <v>256</v>
      </c>
      <c r="F19" s="22" t="s">
        <v>237</v>
      </c>
      <c r="G19" s="155" t="s">
        <v>24</v>
      </c>
      <c r="H19" s="155" t="s">
        <v>25</v>
      </c>
      <c r="I19" s="125">
        <v>46.73</v>
      </c>
      <c r="J19" s="126">
        <v>4</v>
      </c>
      <c r="K19" s="230" t="s">
        <v>307</v>
      </c>
      <c r="L19" s="231"/>
    </row>
    <row r="20" spans="1:12" s="129" customFormat="1" ht="22.5" customHeight="1">
      <c r="A20" s="124">
        <v>14</v>
      </c>
      <c r="B20" s="29" t="s">
        <v>292</v>
      </c>
      <c r="C20" s="33" t="s">
        <v>293</v>
      </c>
      <c r="D20" s="30" t="s">
        <v>121</v>
      </c>
      <c r="E20" s="27" t="s">
        <v>281</v>
      </c>
      <c r="F20" s="22" t="s">
        <v>282</v>
      </c>
      <c r="G20" s="155" t="s">
        <v>283</v>
      </c>
      <c r="H20" s="155" t="s">
        <v>284</v>
      </c>
      <c r="I20" s="125">
        <v>51.99</v>
      </c>
      <c r="J20" s="126">
        <v>4</v>
      </c>
      <c r="K20" s="230" t="s">
        <v>307</v>
      </c>
      <c r="L20" s="231"/>
    </row>
    <row r="21" spans="1:12" s="129" customFormat="1" ht="22.5" customHeight="1">
      <c r="A21" s="124">
        <v>15</v>
      </c>
      <c r="B21" s="32" t="s">
        <v>44</v>
      </c>
      <c r="C21" s="22" t="s">
        <v>45</v>
      </c>
      <c r="D21" s="30" t="s">
        <v>41</v>
      </c>
      <c r="E21" s="28" t="s">
        <v>48</v>
      </c>
      <c r="F21" s="22" t="s">
        <v>49</v>
      </c>
      <c r="G21" s="155" t="s">
        <v>24</v>
      </c>
      <c r="H21" s="155" t="s">
        <v>25</v>
      </c>
      <c r="I21" s="125">
        <v>55.07</v>
      </c>
      <c r="J21" s="126">
        <v>4</v>
      </c>
      <c r="K21" s="230" t="s">
        <v>307</v>
      </c>
      <c r="L21" s="231"/>
    </row>
    <row r="22" spans="1:12" s="129" customFormat="1" ht="27.75" customHeight="1">
      <c r="A22" s="124">
        <v>16</v>
      </c>
      <c r="B22" s="38" t="s">
        <v>181</v>
      </c>
      <c r="C22" s="22" t="s">
        <v>182</v>
      </c>
      <c r="D22" s="20" t="s">
        <v>70</v>
      </c>
      <c r="E22" s="27" t="s">
        <v>184</v>
      </c>
      <c r="F22" s="22" t="s">
        <v>185</v>
      </c>
      <c r="G22" s="155" t="s">
        <v>186</v>
      </c>
      <c r="H22" s="155" t="s">
        <v>183</v>
      </c>
      <c r="I22" s="125">
        <v>59.2</v>
      </c>
      <c r="J22" s="126">
        <v>8</v>
      </c>
      <c r="K22" s="230" t="s">
        <v>307</v>
      </c>
      <c r="L22" s="231"/>
    </row>
    <row r="23" spans="1:12" s="129" customFormat="1" ht="27" customHeight="1">
      <c r="A23" s="124">
        <v>17</v>
      </c>
      <c r="B23" s="32" t="s">
        <v>163</v>
      </c>
      <c r="C23" s="22" t="s">
        <v>164</v>
      </c>
      <c r="D23" s="30"/>
      <c r="E23" s="27" t="s">
        <v>326</v>
      </c>
      <c r="F23" s="22" t="s">
        <v>40</v>
      </c>
      <c r="G23" s="155" t="s">
        <v>158</v>
      </c>
      <c r="H23" s="155" t="s">
        <v>328</v>
      </c>
      <c r="I23" s="125">
        <v>57.6</v>
      </c>
      <c r="J23" s="126">
        <v>9</v>
      </c>
      <c r="K23" s="230" t="s">
        <v>307</v>
      </c>
      <c r="L23" s="231"/>
    </row>
    <row r="24" spans="1:12" s="129" customFormat="1" ht="22.5" customHeight="1">
      <c r="A24" s="124">
        <v>18</v>
      </c>
      <c r="B24" s="29" t="s">
        <v>231</v>
      </c>
      <c r="C24" s="22" t="s">
        <v>232</v>
      </c>
      <c r="D24" s="30"/>
      <c r="E24" s="65" t="s">
        <v>50</v>
      </c>
      <c r="F24" s="22" t="s">
        <v>51</v>
      </c>
      <c r="G24" s="155" t="s">
        <v>24</v>
      </c>
      <c r="H24" s="155" t="s">
        <v>25</v>
      </c>
      <c r="I24" s="125">
        <v>74.38</v>
      </c>
      <c r="J24" s="126">
        <v>9</v>
      </c>
      <c r="K24" s="230" t="s">
        <v>307</v>
      </c>
      <c r="L24" s="231"/>
    </row>
    <row r="25" spans="1:12" s="129" customFormat="1" ht="30.75" customHeight="1">
      <c r="A25" s="124">
        <v>19</v>
      </c>
      <c r="B25" s="32" t="s">
        <v>52</v>
      </c>
      <c r="C25" s="22" t="s">
        <v>53</v>
      </c>
      <c r="D25" s="30" t="s">
        <v>41</v>
      </c>
      <c r="E25" s="27" t="s">
        <v>226</v>
      </c>
      <c r="F25" s="22" t="s">
        <v>225</v>
      </c>
      <c r="G25" s="155" t="s">
        <v>24</v>
      </c>
      <c r="H25" s="155" t="s">
        <v>25</v>
      </c>
      <c r="I25" s="125">
        <v>65.32</v>
      </c>
      <c r="J25" s="126">
        <v>11</v>
      </c>
      <c r="K25" s="230" t="s">
        <v>307</v>
      </c>
      <c r="L25" s="231"/>
    </row>
    <row r="26" spans="1:12" s="129" customFormat="1" ht="22.5" customHeight="1">
      <c r="A26" s="124"/>
      <c r="B26" s="32" t="s">
        <v>292</v>
      </c>
      <c r="C26" s="22" t="s">
        <v>293</v>
      </c>
      <c r="D26" s="30" t="s">
        <v>121</v>
      </c>
      <c r="E26" s="27" t="s">
        <v>288</v>
      </c>
      <c r="F26" s="22" t="s">
        <v>289</v>
      </c>
      <c r="G26" s="155" t="s">
        <v>161</v>
      </c>
      <c r="H26" s="155" t="s">
        <v>284</v>
      </c>
      <c r="I26" s="230" t="s">
        <v>372</v>
      </c>
      <c r="J26" s="237"/>
      <c r="K26" s="237"/>
      <c r="L26" s="231"/>
    </row>
    <row r="27" spans="1:12" s="129" customFormat="1" ht="26.25" customHeight="1">
      <c r="A27" s="124"/>
      <c r="B27" s="32" t="s">
        <v>189</v>
      </c>
      <c r="C27" s="22" t="s">
        <v>190</v>
      </c>
      <c r="D27" s="30" t="s">
        <v>121</v>
      </c>
      <c r="E27" s="27" t="s">
        <v>314</v>
      </c>
      <c r="F27" s="22" t="s">
        <v>315</v>
      </c>
      <c r="G27" s="155" t="s">
        <v>312</v>
      </c>
      <c r="H27" s="155" t="s">
        <v>313</v>
      </c>
      <c r="I27" s="230" t="s">
        <v>372</v>
      </c>
      <c r="J27" s="237"/>
      <c r="K27" s="237"/>
      <c r="L27" s="231"/>
    </row>
    <row r="28" spans="1:12" s="129" customFormat="1" ht="22.5" customHeight="1">
      <c r="A28" s="124"/>
      <c r="B28" s="29" t="s">
        <v>152</v>
      </c>
      <c r="C28" s="33" t="s">
        <v>324</v>
      </c>
      <c r="D28" s="30" t="s">
        <v>37</v>
      </c>
      <c r="E28" s="27" t="s">
        <v>325</v>
      </c>
      <c r="F28" s="22" t="s">
        <v>327</v>
      </c>
      <c r="G28" s="155" t="s">
        <v>155</v>
      </c>
      <c r="H28" s="155" t="s">
        <v>328</v>
      </c>
      <c r="I28" s="230" t="s">
        <v>372</v>
      </c>
      <c r="J28" s="237"/>
      <c r="K28" s="237"/>
      <c r="L28" s="231"/>
    </row>
    <row r="29" spans="1:12" s="129" customFormat="1" ht="30" customHeight="1">
      <c r="A29" s="124"/>
      <c r="B29" s="18" t="s">
        <v>181</v>
      </c>
      <c r="C29" s="33" t="s">
        <v>182</v>
      </c>
      <c r="D29" s="20" t="s">
        <v>70</v>
      </c>
      <c r="E29" s="27" t="s">
        <v>175</v>
      </c>
      <c r="F29" s="22" t="s">
        <v>176</v>
      </c>
      <c r="G29" s="155" t="s">
        <v>274</v>
      </c>
      <c r="H29" s="155" t="s">
        <v>183</v>
      </c>
      <c r="I29" s="230" t="s">
        <v>372</v>
      </c>
      <c r="J29" s="237"/>
      <c r="K29" s="237"/>
      <c r="L29" s="231"/>
    </row>
    <row r="30" spans="1:12" s="129" customFormat="1" ht="22.5" customHeight="1">
      <c r="A30" s="132"/>
      <c r="B30" s="133"/>
      <c r="C30" s="133"/>
      <c r="D30" s="134"/>
      <c r="E30" s="64"/>
      <c r="F30" s="64"/>
      <c r="G30" s="24"/>
      <c r="H30" s="24"/>
      <c r="I30" s="135"/>
      <c r="J30" s="135"/>
      <c r="K30" s="135"/>
      <c r="L30" s="135"/>
    </row>
    <row r="31" spans="1:12" ht="12.75" customHeight="1">
      <c r="A31" s="139" t="s">
        <v>338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1" t="s">
        <v>347</v>
      </c>
    </row>
    <row r="32" spans="1:12" ht="12.75" customHeight="1">
      <c r="A32" s="139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1"/>
    </row>
    <row r="33" spans="1:12" ht="12.75" customHeight="1">
      <c r="A33" s="142" t="s">
        <v>339</v>
      </c>
      <c r="D33" s="140"/>
      <c r="E33" s="140"/>
      <c r="F33" s="140"/>
      <c r="G33" s="140"/>
      <c r="H33" s="140"/>
      <c r="I33" s="140"/>
      <c r="J33" s="140"/>
      <c r="K33" s="140"/>
      <c r="L33" s="141" t="s">
        <v>331</v>
      </c>
    </row>
  </sheetData>
  <sheetProtection/>
  <mergeCells count="27">
    <mergeCell ref="K23:L23"/>
    <mergeCell ref="K24:L24"/>
    <mergeCell ref="A1:L1"/>
    <mergeCell ref="A2:L2"/>
    <mergeCell ref="A3:L3"/>
    <mergeCell ref="A5:A6"/>
    <mergeCell ref="B5:B6"/>
    <mergeCell ref="D5:D6"/>
    <mergeCell ref="E5:E6"/>
    <mergeCell ref="G5:G6"/>
    <mergeCell ref="H5:H6"/>
    <mergeCell ref="I5:L5"/>
    <mergeCell ref="K18:L18"/>
    <mergeCell ref="K19:L19"/>
    <mergeCell ref="K20:L20"/>
    <mergeCell ref="K21:L21"/>
    <mergeCell ref="K22:L22"/>
    <mergeCell ref="C5:C6"/>
    <mergeCell ref="F5:F6"/>
    <mergeCell ref="K15:L15"/>
    <mergeCell ref="K16:L16"/>
    <mergeCell ref="K17:L17"/>
    <mergeCell ref="I29:L29"/>
    <mergeCell ref="K25:L25"/>
    <mergeCell ref="I26:L26"/>
    <mergeCell ref="I27:L27"/>
    <mergeCell ref="I28:L28"/>
  </mergeCells>
  <conditionalFormatting sqref="C7 C9:C13 C16:C17">
    <cfRule type="expression" priority="36" dxfId="0" stopIfTrue="1">
      <formula>$Q7=2018</formula>
    </cfRule>
  </conditionalFormatting>
  <conditionalFormatting sqref="C28:C29 C27:D27 C7:C26">
    <cfRule type="expression" priority="35" dxfId="0" stopIfTrue="1">
      <formula>Тех6!#REF!=2018</formula>
    </cfRule>
  </conditionalFormatting>
  <conditionalFormatting sqref="C13">
    <cfRule type="expression" priority="34" dxfId="0" stopIfTrue="1">
      <formula>$O13=2018</formula>
    </cfRule>
  </conditionalFormatting>
  <conditionalFormatting sqref="C27 C24 C14">
    <cfRule type="expression" priority="33" dxfId="0" stopIfTrue="1">
      <formula>Тех6!#REF!=2018</formula>
    </cfRule>
  </conditionalFormatting>
  <conditionalFormatting sqref="C18:C19 C8:C13 C15:C16 C22:C23">
    <cfRule type="expression" priority="32" dxfId="0" stopIfTrue="1">
      <formula>Тех6!#REF!=2018</formula>
    </cfRule>
  </conditionalFormatting>
  <conditionalFormatting sqref="C28 C20 C7">
    <cfRule type="expression" priority="31" dxfId="0" stopIfTrue="1">
      <formula>Тех6!#REF!=2018</formula>
    </cfRule>
  </conditionalFormatting>
  <conditionalFormatting sqref="C27 C24 C13">
    <cfRule type="expression" priority="30" dxfId="0" stopIfTrue="1">
      <formula>Тех6!#REF!=2018</formula>
    </cfRule>
  </conditionalFormatting>
  <conditionalFormatting sqref="C7">
    <cfRule type="expression" priority="29" dxfId="0" stopIfTrue="1">
      <formula>$T7=2018</formula>
    </cfRule>
  </conditionalFormatting>
  <conditionalFormatting sqref="C26 C17 C19">
    <cfRule type="expression" priority="28" dxfId="0" stopIfTrue="1">
      <formula>Тех6!#REF!=2018</formula>
    </cfRule>
  </conditionalFormatting>
  <conditionalFormatting sqref="C28">
    <cfRule type="expression" priority="27" dxfId="0" stopIfTrue="1">
      <formula>Тех6!#REF!=2018</formula>
    </cfRule>
  </conditionalFormatting>
  <conditionalFormatting sqref="C27 C24">
    <cfRule type="expression" priority="26" dxfId="0" stopIfTrue="1">
      <formula>Тех6!#REF!=2018</formula>
    </cfRule>
  </conditionalFormatting>
  <conditionalFormatting sqref="C18">
    <cfRule type="expression" priority="25" dxfId="0" stopIfTrue="1">
      <formula>$T25=2018</formula>
    </cfRule>
  </conditionalFormatting>
  <conditionalFormatting sqref="C26">
    <cfRule type="expression" priority="24" dxfId="0" stopIfTrue="1">
      <formula>$T23=2018</formula>
    </cfRule>
  </conditionalFormatting>
  <conditionalFormatting sqref="C8 C19">
    <cfRule type="expression" priority="23" dxfId="0" stopIfTrue="1">
      <formula>Тех6!#REF!=2018</formula>
    </cfRule>
  </conditionalFormatting>
  <conditionalFormatting sqref="C14">
    <cfRule type="expression" priority="22" dxfId="0" stopIfTrue="1">
      <formula>Тех6!#REF!=2018</formula>
    </cfRule>
  </conditionalFormatting>
  <conditionalFormatting sqref="C26">
    <cfRule type="expression" priority="20" dxfId="0" stopIfTrue="1">
      <formula>Тех6!#REF!=2018</formula>
    </cfRule>
  </conditionalFormatting>
  <conditionalFormatting sqref="C15">
    <cfRule type="expression" priority="19" dxfId="0" stopIfTrue="1">
      <formula>Тех6!#REF!=2018</formula>
    </cfRule>
  </conditionalFormatting>
  <conditionalFormatting sqref="C15">
    <cfRule type="expression" priority="18" dxfId="0" stopIfTrue="1">
      <formula>Тех6!#REF!=2018</formula>
    </cfRule>
  </conditionalFormatting>
  <conditionalFormatting sqref="C10">
    <cfRule type="expression" priority="17" dxfId="0" stopIfTrue="1">
      <formula>$Q10=2018</formula>
    </cfRule>
  </conditionalFormatting>
  <conditionalFormatting sqref="C25">
    <cfRule type="expression" priority="16" dxfId="0" stopIfTrue="1">
      <formula>$Q26=2018</formula>
    </cfRule>
  </conditionalFormatting>
  <conditionalFormatting sqref="C27">
    <cfRule type="expression" priority="15" dxfId="0" stopIfTrue="1">
      <formula>$Q13=2018</formula>
    </cfRule>
  </conditionalFormatting>
  <conditionalFormatting sqref="C26">
    <cfRule type="expression" priority="14" dxfId="0" stopIfTrue="1">
      <formula>$Q23=2018</formula>
    </cfRule>
  </conditionalFormatting>
  <conditionalFormatting sqref="C21">
    <cfRule type="expression" priority="13" dxfId="0" stopIfTrue="1">
      <formula>$Q25=2018</formula>
    </cfRule>
  </conditionalFormatting>
  <conditionalFormatting sqref="C29">
    <cfRule type="expression" priority="12" dxfId="0" stopIfTrue="1">
      <formula>$Q29=2018</formula>
    </cfRule>
  </conditionalFormatting>
  <conditionalFormatting sqref="C19">
    <cfRule type="expression" priority="11" dxfId="0" stopIfTrue="1">
      <formula>Тех6!#REF!=2018</formula>
    </cfRule>
  </conditionalFormatting>
  <conditionalFormatting sqref="C19">
    <cfRule type="expression" priority="10" dxfId="0" stopIfTrue="1">
      <formula>$T28=2018</formula>
    </cfRule>
  </conditionalFormatting>
  <conditionalFormatting sqref="C18">
    <cfRule type="expression" priority="6" dxfId="0" stopIfTrue="1">
      <formula>Тех6!#REF!=2018</formula>
    </cfRule>
  </conditionalFormatting>
  <conditionalFormatting sqref="C27:D27">
    <cfRule type="expression" priority="4" dxfId="0" stopIfTrue="1">
      <formula>$Q26=2018</formula>
    </cfRule>
  </conditionalFormatting>
  <conditionalFormatting sqref="C27">
    <cfRule type="expression" priority="3" dxfId="0" stopIfTrue="1">
      <formula>$O26=2018</formula>
    </cfRule>
  </conditionalFormatting>
  <conditionalFormatting sqref="C24">
    <cfRule type="expression" priority="2" dxfId="0" stopIfTrue="1">
      <formula>$Q12=2018</formula>
    </cfRule>
  </conditionalFormatting>
  <conditionalFormatting sqref="C24">
    <cfRule type="expression" priority="1" dxfId="0" stopIfTrue="1">
      <formula>Тех6!#REF!=2018</formula>
    </cfRule>
  </conditionalFormatting>
  <conditionalFormatting sqref="C17">
    <cfRule type="expression" priority="70" dxfId="0" stopIfTrue="1">
      <formula>Тех6!#REF!=2018</formula>
    </cfRule>
  </conditionalFormatting>
  <conditionalFormatting sqref="C27">
    <cfRule type="expression" priority="100" dxfId="0" stopIfTrue="1">
      <formula>Тех6!#REF!=2018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tabSelected="1" zoomScale="82" zoomScaleNormal="82" zoomScalePageLayoutView="0" workbookViewId="0" topLeftCell="A1">
      <selection activeCell="Z17" sqref="Z17"/>
    </sheetView>
  </sheetViews>
  <sheetFormatPr defaultColWidth="9.140625" defaultRowHeight="15"/>
  <cols>
    <col min="1" max="1" width="3.00390625" style="112" customWidth="1"/>
    <col min="2" max="2" width="17.7109375" style="112" customWidth="1"/>
    <col min="3" max="3" width="0.13671875" style="112" customWidth="1"/>
    <col min="4" max="4" width="3.8515625" style="112" customWidth="1"/>
    <col min="5" max="5" width="17.421875" style="112" customWidth="1"/>
    <col min="6" max="6" width="10.00390625" style="112" customWidth="1"/>
    <col min="7" max="7" width="14.57421875" style="112" customWidth="1"/>
    <col min="8" max="8" width="18.28125" style="112" customWidth="1"/>
    <col min="9" max="10" width="6.00390625" style="112" customWidth="1"/>
    <col min="11" max="11" width="5.421875" style="112" hidden="1" customWidth="1"/>
    <col min="12" max="12" width="4.421875" style="112" hidden="1" customWidth="1"/>
    <col min="13" max="16384" width="9.140625" style="112" customWidth="1"/>
  </cols>
  <sheetData>
    <row r="1" spans="1:23" s="110" customFormat="1" ht="32.25" customHeight="1">
      <c r="A1" s="195" t="s">
        <v>364</v>
      </c>
      <c r="B1" s="195"/>
      <c r="C1" s="195"/>
      <c r="D1" s="195"/>
      <c r="E1" s="195"/>
      <c r="F1" s="195"/>
      <c r="G1" s="195"/>
      <c r="H1" s="195"/>
      <c r="I1" s="195"/>
      <c r="J1" s="195"/>
      <c r="K1" s="104"/>
      <c r="L1" s="104"/>
      <c r="M1" s="2"/>
      <c r="N1" s="2"/>
      <c r="O1" s="2"/>
      <c r="P1" s="2"/>
      <c r="Q1" s="2"/>
      <c r="R1" s="2"/>
      <c r="S1" s="2"/>
      <c r="T1" s="2"/>
      <c r="U1" s="2"/>
      <c r="V1" s="2"/>
      <c r="W1" s="109"/>
    </row>
    <row r="2" spans="1:12" ht="14.25" customHeight="1">
      <c r="A2" s="196" t="s">
        <v>365</v>
      </c>
      <c r="B2" s="196"/>
      <c r="C2" s="196"/>
      <c r="D2" s="196"/>
      <c r="E2" s="196"/>
      <c r="F2" s="196"/>
      <c r="G2" s="196"/>
      <c r="H2" s="196"/>
      <c r="I2" s="196"/>
      <c r="J2" s="196"/>
      <c r="K2" s="111"/>
      <c r="L2" s="111"/>
    </row>
    <row r="3" spans="1:12" ht="15" customHeight="1">
      <c r="A3" s="234" t="s">
        <v>433</v>
      </c>
      <c r="B3" s="234"/>
      <c r="C3" s="234"/>
      <c r="D3" s="234"/>
      <c r="E3" s="234"/>
      <c r="F3" s="234"/>
      <c r="G3" s="234"/>
      <c r="H3" s="234"/>
      <c r="I3" s="234"/>
      <c r="J3" s="234"/>
      <c r="K3" s="111"/>
      <c r="L3" s="111"/>
    </row>
    <row r="4" spans="1:12" s="116" customFormat="1" ht="14.25" customHeight="1">
      <c r="A4" s="113" t="s">
        <v>1</v>
      </c>
      <c r="B4" s="114"/>
      <c r="C4" s="114"/>
      <c r="D4" s="114"/>
      <c r="E4" s="115"/>
      <c r="F4" s="115"/>
      <c r="G4" s="113"/>
      <c r="J4" s="117" t="s">
        <v>429</v>
      </c>
      <c r="K4" s="118"/>
      <c r="L4" s="118"/>
    </row>
    <row r="5" spans="1:12" ht="19.5" customHeight="1">
      <c r="A5" s="197" t="s">
        <v>359</v>
      </c>
      <c r="B5" s="193" t="s">
        <v>367</v>
      </c>
      <c r="C5" s="198" t="s">
        <v>3</v>
      </c>
      <c r="D5" s="197" t="s">
        <v>4</v>
      </c>
      <c r="E5" s="200" t="s">
        <v>5</v>
      </c>
      <c r="F5" s="198" t="s">
        <v>6</v>
      </c>
      <c r="G5" s="193" t="s">
        <v>336</v>
      </c>
      <c r="H5" s="193" t="s">
        <v>368</v>
      </c>
      <c r="I5" s="232" t="s">
        <v>369</v>
      </c>
      <c r="J5" s="233"/>
      <c r="K5" s="119"/>
      <c r="L5" s="120"/>
    </row>
    <row r="6" spans="1:12" ht="25.5" customHeight="1">
      <c r="A6" s="197"/>
      <c r="B6" s="193"/>
      <c r="C6" s="199"/>
      <c r="D6" s="197"/>
      <c r="E6" s="201"/>
      <c r="F6" s="199"/>
      <c r="G6" s="193"/>
      <c r="H6" s="193"/>
      <c r="I6" s="121" t="s">
        <v>333</v>
      </c>
      <c r="J6" s="122" t="s">
        <v>371</v>
      </c>
      <c r="K6" s="121" t="s">
        <v>333</v>
      </c>
      <c r="L6" s="123" t="s">
        <v>371</v>
      </c>
    </row>
    <row r="7" spans="1:12" s="129" customFormat="1" ht="22.5" customHeight="1">
      <c r="A7" s="124">
        <v>1</v>
      </c>
      <c r="B7" s="32" t="s">
        <v>292</v>
      </c>
      <c r="C7" s="131"/>
      <c r="D7" s="30" t="s">
        <v>121</v>
      </c>
      <c r="E7" s="27" t="s">
        <v>294</v>
      </c>
      <c r="F7" s="22" t="s">
        <v>295</v>
      </c>
      <c r="G7" s="23" t="s">
        <v>283</v>
      </c>
      <c r="H7" s="23" t="s">
        <v>284</v>
      </c>
      <c r="I7" s="125">
        <v>37</v>
      </c>
      <c r="J7" s="126">
        <v>0</v>
      </c>
      <c r="K7" s="125"/>
      <c r="L7" s="127"/>
    </row>
    <row r="8" spans="1:12" s="129" customFormat="1" ht="22.5" customHeight="1">
      <c r="A8" s="124">
        <v>2</v>
      </c>
      <c r="B8" s="32" t="s">
        <v>305</v>
      </c>
      <c r="C8" s="131"/>
      <c r="D8" s="30" t="s">
        <v>37</v>
      </c>
      <c r="E8" s="27" t="s">
        <v>306</v>
      </c>
      <c r="F8" s="22" t="s">
        <v>307</v>
      </c>
      <c r="G8" s="23" t="s">
        <v>300</v>
      </c>
      <c r="H8" s="143" t="s">
        <v>301</v>
      </c>
      <c r="I8" s="125">
        <v>39.3</v>
      </c>
      <c r="J8" s="126">
        <v>0</v>
      </c>
      <c r="K8" s="125"/>
      <c r="L8" s="127"/>
    </row>
    <row r="9" spans="1:12" s="129" customFormat="1" ht="29.25" customHeight="1">
      <c r="A9" s="124">
        <v>3</v>
      </c>
      <c r="B9" s="32" t="s">
        <v>145</v>
      </c>
      <c r="C9" s="174"/>
      <c r="D9" s="30" t="s">
        <v>60</v>
      </c>
      <c r="E9" s="21" t="s">
        <v>137</v>
      </c>
      <c r="F9" s="22" t="s">
        <v>138</v>
      </c>
      <c r="G9" s="23" t="s">
        <v>139</v>
      </c>
      <c r="H9" s="143" t="s">
        <v>140</v>
      </c>
      <c r="I9" s="125">
        <v>40.4</v>
      </c>
      <c r="J9" s="126">
        <v>0</v>
      </c>
      <c r="K9" s="125"/>
      <c r="L9" s="127"/>
    </row>
    <row r="10" spans="1:12" s="129" customFormat="1" ht="22.5" customHeight="1">
      <c r="A10" s="124">
        <v>4</v>
      </c>
      <c r="B10" s="32" t="s">
        <v>322</v>
      </c>
      <c r="C10" s="131"/>
      <c r="D10" s="30" t="s">
        <v>37</v>
      </c>
      <c r="E10" s="27" t="s">
        <v>317</v>
      </c>
      <c r="F10" s="22" t="s">
        <v>316</v>
      </c>
      <c r="G10" s="23" t="s">
        <v>312</v>
      </c>
      <c r="H10" s="143" t="s">
        <v>313</v>
      </c>
      <c r="I10" s="125">
        <v>40.7</v>
      </c>
      <c r="J10" s="126">
        <v>0</v>
      </c>
      <c r="K10" s="125"/>
      <c r="L10" s="127"/>
    </row>
    <row r="11" spans="1:12" s="129" customFormat="1" ht="22.5" customHeight="1">
      <c r="A11" s="124">
        <v>5</v>
      </c>
      <c r="B11" s="29" t="s">
        <v>320</v>
      </c>
      <c r="C11" s="131"/>
      <c r="D11" s="30" t="s">
        <v>37</v>
      </c>
      <c r="E11" s="28" t="s">
        <v>317</v>
      </c>
      <c r="F11" s="22" t="s">
        <v>316</v>
      </c>
      <c r="G11" s="23" t="s">
        <v>312</v>
      </c>
      <c r="H11" s="143" t="s">
        <v>313</v>
      </c>
      <c r="I11" s="125">
        <v>41.07</v>
      </c>
      <c r="J11" s="126">
        <v>0</v>
      </c>
      <c r="K11" s="125"/>
      <c r="L11" s="127"/>
    </row>
    <row r="12" spans="1:12" s="129" customFormat="1" ht="22.5" customHeight="1">
      <c r="A12" s="124">
        <v>6</v>
      </c>
      <c r="B12" s="32" t="s">
        <v>119</v>
      </c>
      <c r="C12" s="131"/>
      <c r="D12" s="30" t="s">
        <v>121</v>
      </c>
      <c r="E12" s="58" t="s">
        <v>122</v>
      </c>
      <c r="F12" s="22" t="s">
        <v>61</v>
      </c>
      <c r="G12" s="23" t="s">
        <v>24</v>
      </c>
      <c r="H12" s="23" t="s">
        <v>25</v>
      </c>
      <c r="I12" s="125">
        <v>41.2</v>
      </c>
      <c r="J12" s="126">
        <v>0</v>
      </c>
      <c r="K12" s="125"/>
      <c r="L12" s="127"/>
    </row>
    <row r="13" spans="1:12" s="129" customFormat="1" ht="27" customHeight="1">
      <c r="A13" s="124">
        <v>7</v>
      </c>
      <c r="B13" s="32" t="s">
        <v>150</v>
      </c>
      <c r="C13" s="131"/>
      <c r="D13" s="30" t="s">
        <v>128</v>
      </c>
      <c r="E13" s="21" t="s">
        <v>137</v>
      </c>
      <c r="F13" s="22" t="s">
        <v>138</v>
      </c>
      <c r="G13" s="23" t="s">
        <v>139</v>
      </c>
      <c r="H13" s="143" t="s">
        <v>140</v>
      </c>
      <c r="I13" s="125">
        <v>41.8</v>
      </c>
      <c r="J13" s="126">
        <v>0</v>
      </c>
      <c r="K13" s="125"/>
      <c r="L13" s="127"/>
    </row>
    <row r="14" spans="1:12" s="129" customFormat="1" ht="22.5" customHeight="1">
      <c r="A14" s="124">
        <v>8</v>
      </c>
      <c r="B14" s="32" t="s">
        <v>119</v>
      </c>
      <c r="C14" s="131"/>
      <c r="D14" s="30" t="s">
        <v>121</v>
      </c>
      <c r="E14" s="21" t="s">
        <v>124</v>
      </c>
      <c r="F14" s="22" t="s">
        <v>125</v>
      </c>
      <c r="G14" s="23" t="s">
        <v>24</v>
      </c>
      <c r="H14" s="143" t="s">
        <v>25</v>
      </c>
      <c r="I14" s="125">
        <v>44.9</v>
      </c>
      <c r="J14" s="126">
        <v>0</v>
      </c>
      <c r="K14" s="125"/>
      <c r="L14" s="127"/>
    </row>
    <row r="15" spans="1:12" s="129" customFormat="1" ht="22.5" customHeight="1">
      <c r="A15" s="124">
        <v>9</v>
      </c>
      <c r="B15" s="32" t="s">
        <v>64</v>
      </c>
      <c r="C15" s="22"/>
      <c r="D15" s="20" t="s">
        <v>37</v>
      </c>
      <c r="E15" s="27" t="s">
        <v>65</v>
      </c>
      <c r="F15" s="22" t="s">
        <v>66</v>
      </c>
      <c r="G15" s="23" t="s">
        <v>24</v>
      </c>
      <c r="H15" s="23" t="s">
        <v>25</v>
      </c>
      <c r="I15" s="125">
        <v>53.9</v>
      </c>
      <c r="J15" s="126">
        <v>0</v>
      </c>
      <c r="K15" s="125"/>
      <c r="L15" s="127"/>
    </row>
    <row r="16" spans="1:12" s="129" customFormat="1" ht="22.5" customHeight="1">
      <c r="A16" s="124">
        <v>10</v>
      </c>
      <c r="B16" s="32" t="s">
        <v>235</v>
      </c>
      <c r="C16" s="131"/>
      <c r="D16" s="20" t="s">
        <v>21</v>
      </c>
      <c r="E16" s="27" t="s">
        <v>62</v>
      </c>
      <c r="F16" s="22" t="s">
        <v>63</v>
      </c>
      <c r="G16" s="23" t="s">
        <v>24</v>
      </c>
      <c r="H16" s="143" t="s">
        <v>25</v>
      </c>
      <c r="I16" s="125">
        <v>45.5</v>
      </c>
      <c r="J16" s="126">
        <v>3</v>
      </c>
      <c r="K16" s="125"/>
      <c r="L16" s="127"/>
    </row>
    <row r="17" spans="1:12" s="129" customFormat="1" ht="22.5" customHeight="1">
      <c r="A17" s="124">
        <v>11</v>
      </c>
      <c r="B17" s="32" t="s">
        <v>286</v>
      </c>
      <c r="C17" s="22"/>
      <c r="D17" s="30" t="s">
        <v>37</v>
      </c>
      <c r="E17" s="27" t="s">
        <v>285</v>
      </c>
      <c r="F17" s="22" t="s">
        <v>40</v>
      </c>
      <c r="G17" s="23" t="s">
        <v>283</v>
      </c>
      <c r="H17" s="143" t="s">
        <v>284</v>
      </c>
      <c r="I17" s="125">
        <v>50.3</v>
      </c>
      <c r="J17" s="126">
        <v>3</v>
      </c>
      <c r="K17" s="125"/>
      <c r="L17" s="127"/>
    </row>
    <row r="18" spans="1:12" s="129" customFormat="1" ht="22.5" customHeight="1">
      <c r="A18" s="124">
        <v>12</v>
      </c>
      <c r="B18" s="32" t="s">
        <v>109</v>
      </c>
      <c r="C18" s="131"/>
      <c r="D18" s="30" t="s">
        <v>37</v>
      </c>
      <c r="E18" s="27" t="s">
        <v>113</v>
      </c>
      <c r="F18" s="22" t="s">
        <v>114</v>
      </c>
      <c r="G18" s="23" t="s">
        <v>24</v>
      </c>
      <c r="H18" s="23" t="s">
        <v>25</v>
      </c>
      <c r="I18" s="125">
        <v>55</v>
      </c>
      <c r="J18" s="126">
        <v>3</v>
      </c>
      <c r="K18" s="125"/>
      <c r="L18" s="127"/>
    </row>
    <row r="19" spans="1:12" s="129" customFormat="1" ht="22.5" customHeight="1">
      <c r="A19" s="124">
        <v>13</v>
      </c>
      <c r="B19" s="32" t="s">
        <v>304</v>
      </c>
      <c r="C19" s="131"/>
      <c r="D19" s="30" t="s">
        <v>37</v>
      </c>
      <c r="E19" s="27" t="s">
        <v>306</v>
      </c>
      <c r="F19" s="22" t="s">
        <v>307</v>
      </c>
      <c r="G19" s="23" t="s">
        <v>300</v>
      </c>
      <c r="H19" s="143" t="s">
        <v>301</v>
      </c>
      <c r="I19" s="125">
        <v>57.1</v>
      </c>
      <c r="J19" s="126">
        <v>3</v>
      </c>
      <c r="K19" s="125"/>
      <c r="L19" s="127"/>
    </row>
    <row r="20" spans="1:12" s="129" customFormat="1" ht="22.5" customHeight="1">
      <c r="A20" s="124">
        <v>14</v>
      </c>
      <c r="B20" s="55" t="s">
        <v>215</v>
      </c>
      <c r="C20" s="131"/>
      <c r="D20" s="30" t="s">
        <v>128</v>
      </c>
      <c r="E20" s="28" t="s">
        <v>56</v>
      </c>
      <c r="F20" s="22" t="s">
        <v>57</v>
      </c>
      <c r="G20" s="23" t="s">
        <v>24</v>
      </c>
      <c r="H20" s="23" t="s">
        <v>25</v>
      </c>
      <c r="I20" s="125">
        <v>62.5</v>
      </c>
      <c r="J20" s="126">
        <v>3.75</v>
      </c>
      <c r="K20" s="125"/>
      <c r="L20" s="127"/>
    </row>
    <row r="21" spans="1:12" s="129" customFormat="1" ht="29.25" customHeight="1">
      <c r="A21" s="124">
        <v>15</v>
      </c>
      <c r="B21" s="32" t="s">
        <v>147</v>
      </c>
      <c r="C21" s="131"/>
      <c r="D21" s="30" t="s">
        <v>128</v>
      </c>
      <c r="E21" s="21" t="s">
        <v>149</v>
      </c>
      <c r="F21" s="22" t="s">
        <v>144</v>
      </c>
      <c r="G21" s="23" t="s">
        <v>139</v>
      </c>
      <c r="H21" s="143" t="s">
        <v>140</v>
      </c>
      <c r="I21" s="125">
        <v>37.9</v>
      </c>
      <c r="J21" s="126">
        <v>4</v>
      </c>
      <c r="K21" s="125"/>
      <c r="L21" s="127"/>
    </row>
    <row r="22" spans="1:12" s="129" customFormat="1" ht="30" customHeight="1">
      <c r="A22" s="124">
        <v>16</v>
      </c>
      <c r="B22" s="38" t="s">
        <v>275</v>
      </c>
      <c r="C22" s="131"/>
      <c r="D22" s="30" t="s">
        <v>37</v>
      </c>
      <c r="E22" s="27" t="s">
        <v>269</v>
      </c>
      <c r="F22" s="22"/>
      <c r="G22" s="23" t="s">
        <v>431</v>
      </c>
      <c r="H22" s="23" t="s">
        <v>183</v>
      </c>
      <c r="I22" s="125">
        <v>44.5</v>
      </c>
      <c r="J22" s="126">
        <v>4</v>
      </c>
      <c r="K22" s="125"/>
      <c r="L22" s="127"/>
    </row>
    <row r="23" spans="1:12" s="129" customFormat="1" ht="29.25" customHeight="1">
      <c r="A23" s="124"/>
      <c r="B23" s="37" t="s">
        <v>69</v>
      </c>
      <c r="C23" s="131"/>
      <c r="D23" s="20" t="s">
        <v>70</v>
      </c>
      <c r="E23" s="28" t="s">
        <v>206</v>
      </c>
      <c r="F23" s="22" t="s">
        <v>205</v>
      </c>
      <c r="G23" s="23" t="s">
        <v>24</v>
      </c>
      <c r="H23" s="23" t="s">
        <v>25</v>
      </c>
      <c r="I23" s="230" t="s">
        <v>372</v>
      </c>
      <c r="J23" s="231"/>
      <c r="K23" s="125"/>
      <c r="L23" s="127"/>
    </row>
    <row r="24" spans="1:12" s="129" customFormat="1" ht="22.5" customHeight="1">
      <c r="A24" s="124"/>
      <c r="B24" s="55" t="s">
        <v>215</v>
      </c>
      <c r="C24" s="131"/>
      <c r="D24" s="30" t="s">
        <v>128</v>
      </c>
      <c r="E24" s="28" t="s">
        <v>101</v>
      </c>
      <c r="F24" s="22"/>
      <c r="G24" s="23" t="s">
        <v>24</v>
      </c>
      <c r="H24" s="23" t="s">
        <v>25</v>
      </c>
      <c r="I24" s="230" t="s">
        <v>372</v>
      </c>
      <c r="J24" s="231"/>
      <c r="K24" s="125"/>
      <c r="L24" s="127"/>
    </row>
    <row r="25" spans="1:12" s="129" customFormat="1" ht="22.5" customHeight="1">
      <c r="A25" s="124"/>
      <c r="B25" s="38" t="s">
        <v>272</v>
      </c>
      <c r="C25" s="131"/>
      <c r="D25" s="30" t="s">
        <v>37</v>
      </c>
      <c r="E25" s="27" t="s">
        <v>175</v>
      </c>
      <c r="F25" s="22" t="s">
        <v>176</v>
      </c>
      <c r="G25" s="23" t="s">
        <v>274</v>
      </c>
      <c r="H25" s="23" t="s">
        <v>183</v>
      </c>
      <c r="I25" s="230" t="s">
        <v>372</v>
      </c>
      <c r="J25" s="231"/>
      <c r="K25" s="125"/>
      <c r="L25" s="127"/>
    </row>
    <row r="26" spans="1:12" s="129" customFormat="1" ht="22.5" customHeight="1">
      <c r="A26" s="132"/>
      <c r="B26" s="60"/>
      <c r="C26" s="175"/>
      <c r="D26" s="134"/>
      <c r="E26" s="64"/>
      <c r="F26" s="62"/>
      <c r="G26" s="24"/>
      <c r="H26" s="24"/>
      <c r="I26" s="135"/>
      <c r="J26" s="135"/>
      <c r="K26" s="135"/>
      <c r="L26" s="146"/>
    </row>
    <row r="27" spans="1:12" ht="12.75" customHeight="1">
      <c r="A27" s="139" t="s">
        <v>338</v>
      </c>
      <c r="B27" s="140"/>
      <c r="C27" s="140"/>
      <c r="D27" s="140"/>
      <c r="E27" s="140"/>
      <c r="F27" s="140"/>
      <c r="G27" s="140"/>
      <c r="H27" s="140"/>
      <c r="I27" s="140"/>
      <c r="J27" s="141" t="s">
        <v>347</v>
      </c>
      <c r="K27" s="140"/>
      <c r="L27" s="140"/>
    </row>
    <row r="28" spans="1:12" ht="12.75" customHeight="1">
      <c r="A28" s="139"/>
      <c r="B28" s="140"/>
      <c r="C28" s="140"/>
      <c r="D28" s="140"/>
      <c r="E28" s="140"/>
      <c r="F28" s="140"/>
      <c r="G28" s="140"/>
      <c r="H28" s="140"/>
      <c r="I28" s="140"/>
      <c r="J28" s="141"/>
      <c r="K28" s="140"/>
      <c r="L28" s="140"/>
    </row>
    <row r="29" spans="1:12" ht="12.75" customHeight="1">
      <c r="A29" s="142" t="s">
        <v>339</v>
      </c>
      <c r="D29" s="140"/>
      <c r="E29" s="140"/>
      <c r="F29" s="140"/>
      <c r="G29" s="140"/>
      <c r="H29" s="140"/>
      <c r="I29" s="140"/>
      <c r="J29" s="141" t="s">
        <v>331</v>
      </c>
      <c r="K29" s="140"/>
      <c r="L29" s="140"/>
    </row>
  </sheetData>
  <sheetProtection/>
  <mergeCells count="15"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I23:J23"/>
    <mergeCell ref="I24:J24"/>
    <mergeCell ref="I25:J25"/>
    <mergeCell ref="H5:H6"/>
    <mergeCell ref="I5:J5"/>
  </mergeCells>
  <conditionalFormatting sqref="C7 C12:C13 C20:C21">
    <cfRule type="expression" priority="99" dxfId="0" stopIfTrue="1">
      <formula>$S7=2018</formula>
    </cfRule>
  </conditionalFormatting>
  <conditionalFormatting sqref="C25:D26 C22:D22 D18 C20:D20 D15:D16 D9 C7:C26">
    <cfRule type="expression" priority="98" dxfId="0" stopIfTrue="1">
      <formula>Тех7о!#REF!=2018</formula>
    </cfRule>
  </conditionalFormatting>
  <conditionalFormatting sqref="C11:C12 C7:C8">
    <cfRule type="expression" priority="97" dxfId="0" stopIfTrue="1">
      <formula>Тех7о!#REF!=2018</formula>
    </cfRule>
  </conditionalFormatting>
  <conditionalFormatting sqref="C22:C26 C9:C20">
    <cfRule type="expression" priority="96" dxfId="0" stopIfTrue="1">
      <formula>Тех7о!#REF!=2018</formula>
    </cfRule>
  </conditionalFormatting>
  <conditionalFormatting sqref="C7:C17 C19:C22">
    <cfRule type="expression" priority="95" dxfId="0" stopIfTrue="1">
      <formula>$P7=2018</formula>
    </cfRule>
  </conditionalFormatting>
  <conditionalFormatting sqref="C20 C9:C17">
    <cfRule type="expression" priority="94" dxfId="0" stopIfTrue="1">
      <formula>$N9=2018</formula>
    </cfRule>
  </conditionalFormatting>
  <conditionalFormatting sqref="C7">
    <cfRule type="expression" priority="93" dxfId="0" stopIfTrue="1">
      <formula>Тех7о!#REF!=2018</formula>
    </cfRule>
  </conditionalFormatting>
  <conditionalFormatting sqref="C7">
    <cfRule type="expression" priority="88" dxfId="0" stopIfTrue="1">
      <formula>$S7=2018</formula>
    </cfRule>
  </conditionalFormatting>
  <conditionalFormatting sqref="C21">
    <cfRule type="expression" priority="82" dxfId="0" stopIfTrue="1">
      <formula>$P24=2018</formula>
    </cfRule>
  </conditionalFormatting>
  <conditionalFormatting sqref="C21">
    <cfRule type="expression" priority="81" dxfId="0" stopIfTrue="1">
      <formula>$S23=2018</formula>
    </cfRule>
  </conditionalFormatting>
  <conditionalFormatting sqref="C23">
    <cfRule type="expression" priority="76" dxfId="0" stopIfTrue="1">
      <formula>$S25=2018</formula>
    </cfRule>
  </conditionalFormatting>
  <conditionalFormatting sqref="C7">
    <cfRule type="expression" priority="75" dxfId="0" stopIfTrue="1">
      <formula>Тех7о!#REF!=2018</formula>
    </cfRule>
  </conditionalFormatting>
  <conditionalFormatting sqref="C7">
    <cfRule type="expression" priority="74" dxfId="0" stopIfTrue="1">
      <formula>Тех7о!#REF!=2018</formula>
    </cfRule>
  </conditionalFormatting>
  <conditionalFormatting sqref="C21 C12:C13">
    <cfRule type="expression" priority="73" dxfId="0" stopIfTrue="1">
      <formula>$M12=2018</formula>
    </cfRule>
  </conditionalFormatting>
  <conditionalFormatting sqref="C13">
    <cfRule type="expression" priority="71" dxfId="0" stopIfTrue="1">
      <formula>$L13=2018</formula>
    </cfRule>
  </conditionalFormatting>
  <conditionalFormatting sqref="C8">
    <cfRule type="expression" priority="65" dxfId="0" stopIfTrue="1">
      <formula>Тех7о!#REF!=2018</formula>
    </cfRule>
  </conditionalFormatting>
  <conditionalFormatting sqref="C11">
    <cfRule type="expression" priority="64" dxfId="0" stopIfTrue="1">
      <formula>$P11=2018</formula>
    </cfRule>
  </conditionalFormatting>
  <conditionalFormatting sqref="C21">
    <cfRule type="expression" priority="63" dxfId="0" stopIfTrue="1">
      <formula>$N21=2018</formula>
    </cfRule>
  </conditionalFormatting>
  <conditionalFormatting sqref="C10">
    <cfRule type="expression" priority="59" dxfId="0" stopIfTrue="1">
      <formula>Тех7о!#REF!=2018</formula>
    </cfRule>
  </conditionalFormatting>
  <conditionalFormatting sqref="C10">
    <cfRule type="expression" priority="58" dxfId="0" stopIfTrue="1">
      <formula>Тех7о!#REF!=2018</formula>
    </cfRule>
  </conditionalFormatting>
  <conditionalFormatting sqref="C10">
    <cfRule type="expression" priority="57" dxfId="0" stopIfTrue="1">
      <formula>Тех7о!#REF!=2018</formula>
    </cfRule>
  </conditionalFormatting>
  <conditionalFormatting sqref="C23">
    <cfRule type="expression" priority="55" dxfId="0" stopIfTrue="1">
      <formula>Тех7о!#REF!=2018</formula>
    </cfRule>
  </conditionalFormatting>
  <conditionalFormatting sqref="C23">
    <cfRule type="expression" priority="54" dxfId="0" stopIfTrue="1">
      <formula>Тех7о!#REF!=2018</formula>
    </cfRule>
  </conditionalFormatting>
  <conditionalFormatting sqref="C23">
    <cfRule type="expression" priority="52" dxfId="0" stopIfTrue="1">
      <formula>Тех7о!#REF!=2018</formula>
    </cfRule>
  </conditionalFormatting>
  <conditionalFormatting sqref="C23">
    <cfRule type="expression" priority="51" dxfId="0" stopIfTrue="1">
      <formula>Тех7о!#REF!=2018</formula>
    </cfRule>
  </conditionalFormatting>
  <conditionalFormatting sqref="C14">
    <cfRule type="expression" priority="50" dxfId="0" stopIfTrue="1">
      <formula>$S14=2018</formula>
    </cfRule>
  </conditionalFormatting>
  <conditionalFormatting sqref="C24">
    <cfRule type="expression" priority="48" dxfId="0" stopIfTrue="1">
      <formula>Тех7о!#REF!=2018</formula>
    </cfRule>
  </conditionalFormatting>
  <conditionalFormatting sqref="C7">
    <cfRule type="expression" priority="40" dxfId="0" stopIfTrue="1">
      <formula>Тех7о!#REF!=2018</formula>
    </cfRule>
  </conditionalFormatting>
  <conditionalFormatting sqref="C7">
    <cfRule type="expression" priority="39" dxfId="0" stopIfTrue="1">
      <formula>Тех7о!#REF!=2018</formula>
    </cfRule>
  </conditionalFormatting>
  <conditionalFormatting sqref="C22">
    <cfRule type="expression" priority="38" dxfId="0" stopIfTrue="1">
      <formula>Тех7о!#REF!=2018</formula>
    </cfRule>
  </conditionalFormatting>
  <conditionalFormatting sqref="C24">
    <cfRule type="expression" priority="31" dxfId="0" stopIfTrue="1">
      <formula>$M10=2018</formula>
    </cfRule>
  </conditionalFormatting>
  <conditionalFormatting sqref="C8">
    <cfRule type="expression" priority="24" dxfId="0" stopIfTrue="1">
      <formula>Тех7о!#REF!=2018</formula>
    </cfRule>
  </conditionalFormatting>
  <conditionalFormatting sqref="C8">
    <cfRule type="expression" priority="23" dxfId="0" stopIfTrue="1">
      <formula>Тех7о!#REF!=2018</formula>
    </cfRule>
  </conditionalFormatting>
  <conditionalFormatting sqref="C8">
    <cfRule type="expression" priority="22" dxfId="0" stopIfTrue="1">
      <formula>Тех7о!#REF!=2018</formula>
    </cfRule>
  </conditionalFormatting>
  <conditionalFormatting sqref="D9">
    <cfRule type="expression" priority="21" dxfId="0" stopIfTrue="1">
      <formula>$S17=2018</formula>
    </cfRule>
  </conditionalFormatting>
  <conditionalFormatting sqref="C20">
    <cfRule type="expression" priority="17" dxfId="0" stopIfTrue="1">
      <formula>Тех7о!#REF!=2018</formula>
    </cfRule>
  </conditionalFormatting>
  <conditionalFormatting sqref="C25:C26">
    <cfRule type="expression" priority="16" dxfId="0" stopIfTrue="1">
      <formula>Тех7о!#REF!=2018</formula>
    </cfRule>
  </conditionalFormatting>
  <conditionalFormatting sqref="C18">
    <cfRule type="expression" priority="13" dxfId="0" stopIfTrue="1">
      <formula>Тех7о!#REF!=2018</formula>
    </cfRule>
  </conditionalFormatting>
  <conditionalFormatting sqref="C24">
    <cfRule type="expression" priority="10" dxfId="0" stopIfTrue="1">
      <formula>Тех7о!#REF!=2018</formula>
    </cfRule>
  </conditionalFormatting>
  <conditionalFormatting sqref="C15:C16">
    <cfRule type="expression" priority="6" dxfId="0" stopIfTrue="1">
      <formula>Тех7о!#REF!=2018</formula>
    </cfRule>
  </conditionalFormatting>
  <conditionalFormatting sqref="C19">
    <cfRule type="expression" priority="4" dxfId="0" stopIfTrue="1">
      <formula>Тех7о!#REF!=2018</formula>
    </cfRule>
  </conditionalFormatting>
  <conditionalFormatting sqref="C19">
    <cfRule type="expression" priority="3" dxfId="0" stopIfTrue="1">
      <formula>Тех7о!#REF!=2018</formula>
    </cfRule>
  </conditionalFormatting>
  <conditionalFormatting sqref="C23">
    <cfRule type="expression" priority="2" dxfId="0" stopIfTrue="1">
      <formula>Тех7о!#REF!=2018</formula>
    </cfRule>
  </conditionalFormatting>
  <conditionalFormatting sqref="C18">
    <cfRule type="expression" priority="115" dxfId="0" stopIfTrue="1">
      <formula>Тех7о!#REF!=2018</formula>
    </cfRule>
  </conditionalFormatting>
  <conditionalFormatting sqref="C18">
    <cfRule type="expression" priority="116" dxfId="0" stopIfTrue="1">
      <formula>Тех7о!#REF!=2018</formula>
    </cfRule>
  </conditionalFormatting>
  <conditionalFormatting sqref="C17">
    <cfRule type="expression" priority="138" dxfId="0" stopIfTrue="1">
      <formula>Тех7о!#REF!=2018</formula>
    </cfRule>
  </conditionalFormatting>
  <conditionalFormatting sqref="C24">
    <cfRule type="expression" priority="153" dxfId="0" stopIfTrue="1">
      <formula>Тех7о!#REF!=2018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tabSelected="1" zoomScale="82" zoomScaleNormal="82" zoomScalePageLayoutView="0" workbookViewId="0" topLeftCell="A1">
      <selection activeCell="Z17" sqref="Z17"/>
    </sheetView>
  </sheetViews>
  <sheetFormatPr defaultColWidth="9.140625" defaultRowHeight="15"/>
  <cols>
    <col min="1" max="1" width="3.00390625" style="112" customWidth="1"/>
    <col min="2" max="2" width="17.7109375" style="112" customWidth="1"/>
    <col min="3" max="3" width="0.13671875" style="112" customWidth="1"/>
    <col min="4" max="4" width="3.8515625" style="112" customWidth="1"/>
    <col min="5" max="5" width="17.421875" style="112" customWidth="1"/>
    <col min="6" max="6" width="10.00390625" style="112" customWidth="1"/>
    <col min="7" max="7" width="14.57421875" style="112" customWidth="1"/>
    <col min="8" max="8" width="18.28125" style="112" customWidth="1"/>
    <col min="9" max="10" width="6.00390625" style="112" customWidth="1"/>
    <col min="11" max="11" width="5.421875" style="112" hidden="1" customWidth="1"/>
    <col min="12" max="12" width="4.421875" style="112" hidden="1" customWidth="1"/>
    <col min="13" max="16384" width="9.140625" style="112" customWidth="1"/>
  </cols>
  <sheetData>
    <row r="1" spans="1:23" s="110" customFormat="1" ht="32.25" customHeight="1">
      <c r="A1" s="195" t="s">
        <v>364</v>
      </c>
      <c r="B1" s="195"/>
      <c r="C1" s="195"/>
      <c r="D1" s="195"/>
      <c r="E1" s="195"/>
      <c r="F1" s="195"/>
      <c r="G1" s="195"/>
      <c r="H1" s="195"/>
      <c r="I1" s="195"/>
      <c r="J1" s="195"/>
      <c r="K1" s="104"/>
      <c r="L1" s="104"/>
      <c r="M1" s="2"/>
      <c r="N1" s="2"/>
      <c r="O1" s="2"/>
      <c r="P1" s="2"/>
      <c r="Q1" s="2"/>
      <c r="R1" s="2"/>
      <c r="S1" s="2"/>
      <c r="T1" s="2"/>
      <c r="U1" s="2"/>
      <c r="V1" s="2"/>
      <c r="W1" s="109"/>
    </row>
    <row r="2" spans="1:12" ht="14.25" customHeight="1">
      <c r="A2" s="196" t="s">
        <v>365</v>
      </c>
      <c r="B2" s="196"/>
      <c r="C2" s="196"/>
      <c r="D2" s="196"/>
      <c r="E2" s="196"/>
      <c r="F2" s="196"/>
      <c r="G2" s="196"/>
      <c r="H2" s="196"/>
      <c r="I2" s="196"/>
      <c r="J2" s="196"/>
      <c r="K2" s="111"/>
      <c r="L2" s="111"/>
    </row>
    <row r="3" spans="1:12" ht="15" customHeight="1">
      <c r="A3" s="234" t="s">
        <v>432</v>
      </c>
      <c r="B3" s="234"/>
      <c r="C3" s="234"/>
      <c r="D3" s="234"/>
      <c r="E3" s="234"/>
      <c r="F3" s="234"/>
      <c r="G3" s="234"/>
      <c r="H3" s="234"/>
      <c r="I3" s="234"/>
      <c r="J3" s="234"/>
      <c r="K3" s="111"/>
      <c r="L3" s="111"/>
    </row>
    <row r="4" spans="1:12" s="116" customFormat="1" ht="14.25" customHeight="1">
      <c r="A4" s="113" t="s">
        <v>1</v>
      </c>
      <c r="B4" s="114"/>
      <c r="C4" s="114"/>
      <c r="D4" s="114"/>
      <c r="E4" s="115"/>
      <c r="F4" s="115"/>
      <c r="G4" s="113"/>
      <c r="J4" s="117" t="s">
        <v>429</v>
      </c>
      <c r="K4" s="118"/>
      <c r="L4" s="118"/>
    </row>
    <row r="5" spans="1:12" ht="19.5" customHeight="1">
      <c r="A5" s="197" t="s">
        <v>359</v>
      </c>
      <c r="B5" s="193" t="s">
        <v>367</v>
      </c>
      <c r="C5" s="198" t="s">
        <v>3</v>
      </c>
      <c r="D5" s="197" t="s">
        <v>4</v>
      </c>
      <c r="E5" s="200" t="s">
        <v>5</v>
      </c>
      <c r="F5" s="198" t="s">
        <v>6</v>
      </c>
      <c r="G5" s="193" t="s">
        <v>336</v>
      </c>
      <c r="H5" s="193" t="s">
        <v>368</v>
      </c>
      <c r="I5" s="232" t="s">
        <v>369</v>
      </c>
      <c r="J5" s="233"/>
      <c r="K5" s="119"/>
      <c r="L5" s="120"/>
    </row>
    <row r="6" spans="1:12" ht="25.5" customHeight="1">
      <c r="A6" s="197"/>
      <c r="B6" s="193"/>
      <c r="C6" s="199"/>
      <c r="D6" s="197"/>
      <c r="E6" s="201"/>
      <c r="F6" s="199"/>
      <c r="G6" s="193"/>
      <c r="H6" s="193"/>
      <c r="I6" s="121" t="s">
        <v>333</v>
      </c>
      <c r="J6" s="122" t="s">
        <v>371</v>
      </c>
      <c r="K6" s="121" t="s">
        <v>333</v>
      </c>
      <c r="L6" s="123" t="s">
        <v>371</v>
      </c>
    </row>
    <row r="7" spans="1:12" s="129" customFormat="1" ht="22.5" customHeight="1">
      <c r="A7" s="124">
        <v>1</v>
      </c>
      <c r="B7" s="29" t="s">
        <v>166</v>
      </c>
      <c r="C7" s="131"/>
      <c r="D7" s="20" t="s">
        <v>70</v>
      </c>
      <c r="E7" s="28" t="s">
        <v>168</v>
      </c>
      <c r="F7" s="22" t="s">
        <v>169</v>
      </c>
      <c r="G7" s="23" t="s">
        <v>170</v>
      </c>
      <c r="H7" s="143" t="s">
        <v>171</v>
      </c>
      <c r="I7" s="125">
        <v>38.7</v>
      </c>
      <c r="J7" s="126">
        <v>0</v>
      </c>
      <c r="K7" s="125"/>
      <c r="L7" s="127"/>
    </row>
    <row r="8" spans="1:12" s="129" customFormat="1" ht="22.5" customHeight="1">
      <c r="A8" s="124">
        <v>2</v>
      </c>
      <c r="B8" s="29" t="s">
        <v>189</v>
      </c>
      <c r="C8" s="131"/>
      <c r="D8" s="30" t="s">
        <v>121</v>
      </c>
      <c r="E8" s="27" t="s">
        <v>314</v>
      </c>
      <c r="F8" s="22" t="s">
        <v>315</v>
      </c>
      <c r="G8" s="23" t="s">
        <v>312</v>
      </c>
      <c r="H8" s="23" t="s">
        <v>313</v>
      </c>
      <c r="I8" s="125">
        <v>42.2</v>
      </c>
      <c r="J8" s="126">
        <v>0</v>
      </c>
      <c r="K8" s="125"/>
      <c r="L8" s="127"/>
    </row>
    <row r="9" spans="1:12" s="129" customFormat="1" ht="22.5" customHeight="1">
      <c r="A9" s="124">
        <v>3</v>
      </c>
      <c r="B9" s="38" t="s">
        <v>93</v>
      </c>
      <c r="C9" s="131"/>
      <c r="D9" s="30" t="s">
        <v>70</v>
      </c>
      <c r="E9" s="27" t="s">
        <v>95</v>
      </c>
      <c r="F9" s="22" t="s">
        <v>96</v>
      </c>
      <c r="G9" s="23" t="s">
        <v>24</v>
      </c>
      <c r="H9" s="23" t="s">
        <v>25</v>
      </c>
      <c r="I9" s="125">
        <v>43.2</v>
      </c>
      <c r="J9" s="126">
        <v>0</v>
      </c>
      <c r="K9" s="125"/>
      <c r="L9" s="127"/>
    </row>
    <row r="10" spans="1:12" s="129" customFormat="1" ht="28.5" customHeight="1">
      <c r="A10" s="124">
        <v>4</v>
      </c>
      <c r="B10" s="29" t="s">
        <v>141</v>
      </c>
      <c r="C10" s="131"/>
      <c r="D10" s="30" t="s">
        <v>37</v>
      </c>
      <c r="E10" s="35" t="s">
        <v>143</v>
      </c>
      <c r="F10" s="22" t="s">
        <v>144</v>
      </c>
      <c r="G10" s="23" t="s">
        <v>139</v>
      </c>
      <c r="H10" s="143" t="s">
        <v>140</v>
      </c>
      <c r="I10" s="125">
        <v>43.6</v>
      </c>
      <c r="J10" s="126">
        <v>0</v>
      </c>
      <c r="K10" s="125"/>
      <c r="L10" s="127"/>
    </row>
    <row r="11" spans="1:12" s="129" customFormat="1" ht="22.5" customHeight="1">
      <c r="A11" s="124">
        <v>5</v>
      </c>
      <c r="B11" s="32" t="s">
        <v>279</v>
      </c>
      <c r="C11" s="131"/>
      <c r="D11" s="30" t="s">
        <v>121</v>
      </c>
      <c r="E11" s="27" t="s">
        <v>285</v>
      </c>
      <c r="F11" s="22" t="s">
        <v>40</v>
      </c>
      <c r="G11" s="23" t="s">
        <v>283</v>
      </c>
      <c r="H11" s="143" t="s">
        <v>284</v>
      </c>
      <c r="I11" s="125">
        <v>43.8</v>
      </c>
      <c r="J11" s="126">
        <v>0</v>
      </c>
      <c r="K11" s="125"/>
      <c r="L11" s="127"/>
    </row>
    <row r="12" spans="1:12" s="129" customFormat="1" ht="22.5" customHeight="1">
      <c r="A12" s="124">
        <v>6</v>
      </c>
      <c r="B12" s="32" t="s">
        <v>91</v>
      </c>
      <c r="C12" s="131"/>
      <c r="D12" s="30" t="s">
        <v>37</v>
      </c>
      <c r="E12" s="27" t="s">
        <v>79</v>
      </c>
      <c r="F12" s="22" t="s">
        <v>80</v>
      </c>
      <c r="G12" s="23" t="s">
        <v>24</v>
      </c>
      <c r="H12" s="143" t="s">
        <v>25</v>
      </c>
      <c r="I12" s="125">
        <v>45.8</v>
      </c>
      <c r="J12" s="126">
        <v>0</v>
      </c>
      <c r="K12" s="125"/>
      <c r="L12" s="127"/>
    </row>
    <row r="13" spans="1:12" s="129" customFormat="1" ht="22.5" customHeight="1">
      <c r="A13" s="124">
        <v>7</v>
      </c>
      <c r="B13" s="18" t="s">
        <v>104</v>
      </c>
      <c r="C13" s="131"/>
      <c r="D13" s="30" t="s">
        <v>37</v>
      </c>
      <c r="E13" s="27" t="s">
        <v>95</v>
      </c>
      <c r="F13" s="22" t="s">
        <v>96</v>
      </c>
      <c r="G13" s="23" t="s">
        <v>24</v>
      </c>
      <c r="H13" s="23" t="s">
        <v>25</v>
      </c>
      <c r="I13" s="125">
        <v>51.3</v>
      </c>
      <c r="J13" s="126">
        <v>0</v>
      </c>
      <c r="K13" s="125"/>
      <c r="L13" s="127"/>
    </row>
    <row r="14" spans="1:12" s="129" customFormat="1" ht="22.5" customHeight="1">
      <c r="A14" s="124">
        <v>8</v>
      </c>
      <c r="B14" s="32" t="s">
        <v>380</v>
      </c>
      <c r="C14" s="131"/>
      <c r="D14" s="30" t="s">
        <v>37</v>
      </c>
      <c r="E14" s="27" t="s">
        <v>306</v>
      </c>
      <c r="F14" s="22" t="s">
        <v>307</v>
      </c>
      <c r="G14" s="23" t="s">
        <v>300</v>
      </c>
      <c r="H14" s="23" t="s">
        <v>301</v>
      </c>
      <c r="I14" s="125">
        <v>49.9</v>
      </c>
      <c r="J14" s="126">
        <v>3</v>
      </c>
      <c r="K14" s="125"/>
      <c r="L14" s="127"/>
    </row>
    <row r="15" spans="1:12" s="129" customFormat="1" ht="22.5" customHeight="1">
      <c r="A15" s="124">
        <v>9</v>
      </c>
      <c r="B15" s="32" t="s">
        <v>267</v>
      </c>
      <c r="C15" s="131"/>
      <c r="D15" s="30" t="s">
        <v>37</v>
      </c>
      <c r="E15" s="28" t="s">
        <v>168</v>
      </c>
      <c r="F15" s="22" t="s">
        <v>169</v>
      </c>
      <c r="G15" s="23" t="s">
        <v>170</v>
      </c>
      <c r="H15" s="143" t="s">
        <v>174</v>
      </c>
      <c r="I15" s="125">
        <v>53</v>
      </c>
      <c r="J15" s="126">
        <v>3</v>
      </c>
      <c r="K15" s="125"/>
      <c r="L15" s="127"/>
    </row>
    <row r="16" spans="1:12" s="129" customFormat="1" ht="22.5" customHeight="1">
      <c r="A16" s="124">
        <v>10</v>
      </c>
      <c r="B16" s="32" t="s">
        <v>77</v>
      </c>
      <c r="C16" s="131"/>
      <c r="D16" s="20" t="s">
        <v>70</v>
      </c>
      <c r="E16" s="27" t="s">
        <v>79</v>
      </c>
      <c r="F16" s="22" t="s">
        <v>80</v>
      </c>
      <c r="G16" s="23" t="s">
        <v>24</v>
      </c>
      <c r="H16" s="143" t="s">
        <v>25</v>
      </c>
      <c r="I16" s="125">
        <v>58.9</v>
      </c>
      <c r="J16" s="126">
        <v>3</v>
      </c>
      <c r="K16" s="125"/>
      <c r="L16" s="127"/>
    </row>
    <row r="17" spans="1:12" s="129" customFormat="1" ht="22.5" customHeight="1">
      <c r="A17" s="124">
        <v>11</v>
      </c>
      <c r="B17" s="32" t="s">
        <v>189</v>
      </c>
      <c r="C17" s="131"/>
      <c r="D17" s="30" t="s">
        <v>121</v>
      </c>
      <c r="E17" s="27" t="s">
        <v>317</v>
      </c>
      <c r="F17" s="22" t="s">
        <v>316</v>
      </c>
      <c r="G17" s="23" t="s">
        <v>312</v>
      </c>
      <c r="H17" s="23" t="s">
        <v>313</v>
      </c>
      <c r="I17" s="125">
        <v>38.9</v>
      </c>
      <c r="J17" s="126">
        <v>4</v>
      </c>
      <c r="K17" s="125"/>
      <c r="L17" s="127"/>
    </row>
    <row r="18" spans="1:12" s="129" customFormat="1" ht="22.5" customHeight="1">
      <c r="A18" s="124">
        <v>12</v>
      </c>
      <c r="B18" s="29" t="s">
        <v>318</v>
      </c>
      <c r="C18" s="131"/>
      <c r="D18" s="30" t="s">
        <v>41</v>
      </c>
      <c r="E18" s="28" t="s">
        <v>310</v>
      </c>
      <c r="F18" s="22" t="s">
        <v>311</v>
      </c>
      <c r="G18" s="23" t="s">
        <v>312</v>
      </c>
      <c r="H18" s="23" t="s">
        <v>313</v>
      </c>
      <c r="I18" s="125">
        <v>39.6</v>
      </c>
      <c r="J18" s="126">
        <v>4</v>
      </c>
      <c r="K18" s="125"/>
      <c r="L18" s="127"/>
    </row>
    <row r="19" spans="1:12" s="129" customFormat="1" ht="22.5" customHeight="1">
      <c r="A19" s="124">
        <v>13</v>
      </c>
      <c r="B19" s="38" t="s">
        <v>278</v>
      </c>
      <c r="C19" s="131"/>
      <c r="D19" s="30" t="s">
        <v>37</v>
      </c>
      <c r="E19" s="27" t="s">
        <v>269</v>
      </c>
      <c r="F19" s="22"/>
      <c r="G19" s="23" t="s">
        <v>431</v>
      </c>
      <c r="H19" s="23" t="s">
        <v>183</v>
      </c>
      <c r="I19" s="125">
        <v>54.5</v>
      </c>
      <c r="J19" s="126">
        <v>9</v>
      </c>
      <c r="K19" s="125"/>
      <c r="L19" s="127"/>
    </row>
    <row r="20" spans="1:12" s="129" customFormat="1" ht="22.5" customHeight="1">
      <c r="A20" s="124">
        <v>14</v>
      </c>
      <c r="B20" s="18" t="s">
        <v>126</v>
      </c>
      <c r="C20" s="131"/>
      <c r="D20" s="20" t="s">
        <v>128</v>
      </c>
      <c r="E20" s="28" t="s">
        <v>62</v>
      </c>
      <c r="F20" s="22" t="s">
        <v>63</v>
      </c>
      <c r="G20" s="23" t="s">
        <v>24</v>
      </c>
      <c r="H20" s="143" t="s">
        <v>25</v>
      </c>
      <c r="I20" s="125">
        <v>56.4</v>
      </c>
      <c r="J20" s="126">
        <v>9</v>
      </c>
      <c r="K20" s="125"/>
      <c r="L20" s="127"/>
    </row>
    <row r="21" spans="1:12" s="129" customFormat="1" ht="22.5" customHeight="1">
      <c r="A21" s="124">
        <v>15</v>
      </c>
      <c r="B21" s="32" t="s">
        <v>251</v>
      </c>
      <c r="C21" s="131"/>
      <c r="D21" s="30" t="s">
        <v>37</v>
      </c>
      <c r="E21" s="58" t="s">
        <v>122</v>
      </c>
      <c r="F21" s="22" t="s">
        <v>61</v>
      </c>
      <c r="G21" s="23" t="s">
        <v>24</v>
      </c>
      <c r="H21" s="23" t="s">
        <v>25</v>
      </c>
      <c r="I21" s="125">
        <v>58.3</v>
      </c>
      <c r="J21" s="126">
        <v>9</v>
      </c>
      <c r="K21" s="125"/>
      <c r="L21" s="127"/>
    </row>
    <row r="22" spans="1:12" s="129" customFormat="1" ht="22.5" customHeight="1">
      <c r="A22" s="124">
        <v>16</v>
      </c>
      <c r="B22" s="29" t="s">
        <v>251</v>
      </c>
      <c r="C22" s="131"/>
      <c r="D22" s="30" t="s">
        <v>37</v>
      </c>
      <c r="E22" s="35" t="s">
        <v>124</v>
      </c>
      <c r="F22" s="22" t="s">
        <v>125</v>
      </c>
      <c r="G22" s="23" t="s">
        <v>24</v>
      </c>
      <c r="H22" s="143" t="s">
        <v>25</v>
      </c>
      <c r="I22" s="125">
        <v>64.3</v>
      </c>
      <c r="J22" s="126">
        <v>10.25</v>
      </c>
      <c r="K22" s="125"/>
      <c r="L22" s="127"/>
    </row>
    <row r="23" spans="1:12" s="129" customFormat="1" ht="22.5" customHeight="1">
      <c r="A23" s="124">
        <v>17</v>
      </c>
      <c r="B23" s="32" t="s">
        <v>131</v>
      </c>
      <c r="C23" s="131"/>
      <c r="D23" s="30" t="s">
        <v>37</v>
      </c>
      <c r="E23" s="21" t="s">
        <v>124</v>
      </c>
      <c r="F23" s="22" t="s">
        <v>125</v>
      </c>
      <c r="G23" s="23" t="s">
        <v>24</v>
      </c>
      <c r="H23" s="23" t="s">
        <v>25</v>
      </c>
      <c r="I23" s="125">
        <v>67.1</v>
      </c>
      <c r="J23" s="126">
        <v>11</v>
      </c>
      <c r="K23" s="125"/>
      <c r="L23" s="127"/>
    </row>
    <row r="24" spans="1:12" s="129" customFormat="1" ht="22.5" customHeight="1">
      <c r="A24" s="124"/>
      <c r="B24" s="18" t="s">
        <v>104</v>
      </c>
      <c r="C24" s="174"/>
      <c r="D24" s="30" t="s">
        <v>37</v>
      </c>
      <c r="E24" s="27" t="s">
        <v>101</v>
      </c>
      <c r="F24" s="59"/>
      <c r="G24" s="23" t="s">
        <v>24</v>
      </c>
      <c r="H24" s="23" t="s">
        <v>25</v>
      </c>
      <c r="I24" s="230" t="s">
        <v>372</v>
      </c>
      <c r="J24" s="231"/>
      <c r="K24" s="125"/>
      <c r="L24" s="127"/>
    </row>
    <row r="25" spans="1:12" s="129" customFormat="1" ht="22.5" customHeight="1">
      <c r="A25" s="124"/>
      <c r="B25" s="32" t="s">
        <v>58</v>
      </c>
      <c r="C25" s="131"/>
      <c r="D25" s="20" t="s">
        <v>60</v>
      </c>
      <c r="E25" s="27" t="s">
        <v>62</v>
      </c>
      <c r="F25" s="22" t="s">
        <v>63</v>
      </c>
      <c r="G25" s="23" t="s">
        <v>24</v>
      </c>
      <c r="H25" s="23" t="s">
        <v>25</v>
      </c>
      <c r="I25" s="230" t="s">
        <v>372</v>
      </c>
      <c r="J25" s="231"/>
      <c r="K25" s="125"/>
      <c r="L25" s="127"/>
    </row>
    <row r="26" spans="1:12" s="129" customFormat="1" ht="22.5" customHeight="1">
      <c r="A26" s="132"/>
      <c r="B26" s="54"/>
      <c r="C26" s="175"/>
      <c r="D26" s="61"/>
      <c r="E26" s="64"/>
      <c r="F26" s="62"/>
      <c r="G26" s="24"/>
      <c r="H26" s="24"/>
      <c r="I26" s="135"/>
      <c r="J26" s="135"/>
      <c r="K26" s="135"/>
      <c r="L26" s="146"/>
    </row>
    <row r="27" spans="1:12" ht="12.75" customHeight="1">
      <c r="A27" s="139" t="s">
        <v>338</v>
      </c>
      <c r="B27" s="140"/>
      <c r="C27" s="140"/>
      <c r="D27" s="140"/>
      <c r="E27" s="140"/>
      <c r="F27" s="140"/>
      <c r="G27" s="140"/>
      <c r="H27" s="140"/>
      <c r="I27" s="140"/>
      <c r="J27" s="141" t="s">
        <v>347</v>
      </c>
      <c r="K27" s="140"/>
      <c r="L27" s="140"/>
    </row>
    <row r="28" spans="1:12" ht="12.75" customHeight="1">
      <c r="A28" s="139"/>
      <c r="B28" s="140"/>
      <c r="C28" s="140"/>
      <c r="D28" s="140"/>
      <c r="E28" s="140"/>
      <c r="F28" s="140"/>
      <c r="G28" s="140"/>
      <c r="H28" s="140"/>
      <c r="I28" s="140"/>
      <c r="J28" s="141"/>
      <c r="K28" s="140"/>
      <c r="L28" s="140"/>
    </row>
    <row r="29" spans="1:12" ht="12.75" customHeight="1">
      <c r="A29" s="142" t="s">
        <v>339</v>
      </c>
      <c r="D29" s="140"/>
      <c r="E29" s="140"/>
      <c r="F29" s="140"/>
      <c r="G29" s="140"/>
      <c r="H29" s="140"/>
      <c r="I29" s="140"/>
      <c r="J29" s="141" t="s">
        <v>331</v>
      </c>
      <c r="K29" s="140"/>
      <c r="L29" s="140"/>
    </row>
  </sheetData>
  <sheetProtection/>
  <mergeCells count="14">
    <mergeCell ref="H5:H6"/>
    <mergeCell ref="I5:J5"/>
    <mergeCell ref="I24:J24"/>
    <mergeCell ref="I25:J25"/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</mergeCells>
  <conditionalFormatting sqref="D24 C25:D26 C21:D22 C19:C20 C23:C24 C18:D18 C16:D16 C17 C7:C15">
    <cfRule type="expression" priority="86" dxfId="0" stopIfTrue="1">
      <formula>Тех7д!#REF!=2018</formula>
    </cfRule>
  </conditionalFormatting>
  <conditionalFormatting sqref="C20 C14:C15 C9">
    <cfRule type="expression" priority="85" dxfId="0" stopIfTrue="1">
      <formula>Тех7д!#REF!=2018</formula>
    </cfRule>
  </conditionalFormatting>
  <conditionalFormatting sqref="C25:C26 C23 C21 C17:C19 C8:C14">
    <cfRule type="expression" priority="84" dxfId="0" stopIfTrue="1">
      <formula>Тех7д!#REF!=2018</formula>
    </cfRule>
  </conditionalFormatting>
  <conditionalFormatting sqref="C21 C8:C14 C17 C19">
    <cfRule type="expression" priority="83" dxfId="0" stopIfTrue="1">
      <formula>$P8=2018</formula>
    </cfRule>
  </conditionalFormatting>
  <conditionalFormatting sqref="C8:C14">
    <cfRule type="expression" priority="82" dxfId="0" stopIfTrue="1">
      <formula>$N8=2018</formula>
    </cfRule>
  </conditionalFormatting>
  <conditionalFormatting sqref="C24 C19 C11 C7">
    <cfRule type="expression" priority="81" dxfId="0" stopIfTrue="1">
      <formula>Тех7д!#REF!=2018</formula>
    </cfRule>
  </conditionalFormatting>
  <conditionalFormatting sqref="C16 C7">
    <cfRule type="expression" priority="80" dxfId="0" stopIfTrue="1">
      <formula>Тех7д!#REF!=2018</formula>
    </cfRule>
  </conditionalFormatting>
  <conditionalFormatting sqref="C22 C8 C17">
    <cfRule type="expression" priority="78" dxfId="0" stopIfTrue="1">
      <formula>$S8=2018</formula>
    </cfRule>
  </conditionalFormatting>
  <conditionalFormatting sqref="C16 C20">
    <cfRule type="expression" priority="77" dxfId="0" stopIfTrue="1">
      <formula>Тех7д!#REF!=2018</formula>
    </cfRule>
  </conditionalFormatting>
  <conditionalFormatting sqref="C19">
    <cfRule type="expression" priority="74" dxfId="0" stopIfTrue="1">
      <formula>Тех7д!#REF!=2018</formula>
    </cfRule>
  </conditionalFormatting>
  <conditionalFormatting sqref="C25:C26">
    <cfRule type="expression" priority="73" dxfId="0" stopIfTrue="1">
      <formula>Тех7д!#REF!=2018</formula>
    </cfRule>
  </conditionalFormatting>
  <conditionalFormatting sqref="C24:D24">
    <cfRule type="expression" priority="72" dxfId="0" stopIfTrue="1">
      <formula>Тех7д!#REF!=2018</formula>
    </cfRule>
  </conditionalFormatting>
  <conditionalFormatting sqref="C24">
    <cfRule type="expression" priority="71" dxfId="0" stopIfTrue="1">
      <formula>Тех7д!#REF!=2018</formula>
    </cfRule>
  </conditionalFormatting>
  <conditionalFormatting sqref="C14:C15">
    <cfRule type="expression" priority="69" dxfId="0" stopIfTrue="1">
      <formula>Тех7д!#REF!=2018</formula>
    </cfRule>
  </conditionalFormatting>
  <conditionalFormatting sqref="C14">
    <cfRule type="expression" priority="68" dxfId="0" stopIfTrue="1">
      <formula>Тех7д!#REF!=2018</formula>
    </cfRule>
  </conditionalFormatting>
  <conditionalFormatting sqref="C21 C10 C18 C8">
    <cfRule type="expression" priority="67" dxfId="0" stopIfTrue="1">
      <formula>$M8=2018</formula>
    </cfRule>
  </conditionalFormatting>
  <conditionalFormatting sqref="C10 C8">
    <cfRule type="expression" priority="66" dxfId="0" stopIfTrue="1">
      <formula>$L8=2018</formula>
    </cfRule>
  </conditionalFormatting>
  <conditionalFormatting sqref="C20">
    <cfRule type="expression" priority="64" dxfId="0" stopIfTrue="1">
      <formula>Тех7д!#REF!=2018</formula>
    </cfRule>
  </conditionalFormatting>
  <conditionalFormatting sqref="C10">
    <cfRule type="expression" priority="63" dxfId="0" stopIfTrue="1">
      <formula>$P10=2018</formula>
    </cfRule>
  </conditionalFormatting>
  <conditionalFormatting sqref="C13">
    <cfRule type="expression" priority="59" dxfId="0" stopIfTrue="1">
      <formula>$P23=2018</formula>
    </cfRule>
  </conditionalFormatting>
  <conditionalFormatting sqref="C20 C9">
    <cfRule type="expression" priority="55" dxfId="0" stopIfTrue="1">
      <formula>Тех7д!#REF!=2018</formula>
    </cfRule>
  </conditionalFormatting>
  <conditionalFormatting sqref="C20">
    <cfRule type="expression" priority="54" dxfId="0" stopIfTrue="1">
      <formula>Тех7д!#REF!=2018</formula>
    </cfRule>
  </conditionalFormatting>
  <conditionalFormatting sqref="C22 C9">
    <cfRule type="expression" priority="52" dxfId="0" stopIfTrue="1">
      <formula>Тех7д!#REF!=2018</formula>
    </cfRule>
  </conditionalFormatting>
  <conditionalFormatting sqref="C16:D16">
    <cfRule type="expression" priority="46" dxfId="0" stopIfTrue="1">
      <formula>Тех7д!#REF!=2018</formula>
    </cfRule>
  </conditionalFormatting>
  <conditionalFormatting sqref="C16">
    <cfRule type="expression" priority="45" dxfId="0" stopIfTrue="1">
      <formula>Тех7д!#REF!=2018</formula>
    </cfRule>
  </conditionalFormatting>
  <conditionalFormatting sqref="C16">
    <cfRule type="expression" priority="44" dxfId="0" stopIfTrue="1">
      <formula>Тех7д!#REF!=2018</formula>
    </cfRule>
  </conditionalFormatting>
  <conditionalFormatting sqref="C16">
    <cfRule type="expression" priority="43" dxfId="0" stopIfTrue="1">
      <formula>Тех7д!#REF!=2018</formula>
    </cfRule>
  </conditionalFormatting>
  <conditionalFormatting sqref="C14">
    <cfRule type="expression" priority="42" dxfId="0" stopIfTrue="1">
      <formula>Тех7д!#REF!=2018</formula>
    </cfRule>
  </conditionalFormatting>
  <conditionalFormatting sqref="C14">
    <cfRule type="expression" priority="41" dxfId="0" stopIfTrue="1">
      <formula>Тех7д!#REF!=2018</formula>
    </cfRule>
  </conditionalFormatting>
  <conditionalFormatting sqref="C15">
    <cfRule type="expression" priority="36" dxfId="0" stopIfTrue="1">
      <formula>$U36=2018</formula>
    </cfRule>
  </conditionalFormatting>
  <conditionalFormatting sqref="C22">
    <cfRule type="expression" priority="35" dxfId="0" stopIfTrue="1">
      <formula>$S16=2018</formula>
    </cfRule>
  </conditionalFormatting>
  <conditionalFormatting sqref="C20">
    <cfRule type="expression" priority="34" dxfId="0" stopIfTrue="1">
      <formula>Тех7д!#REF!=2018</formula>
    </cfRule>
  </conditionalFormatting>
  <conditionalFormatting sqref="C13">
    <cfRule type="expression" priority="32" dxfId="0" stopIfTrue="1">
      <formula>Тех7д!#REF!=2018</formula>
    </cfRule>
  </conditionalFormatting>
  <conditionalFormatting sqref="C25:C26">
    <cfRule type="expression" priority="30" dxfId="0" stopIfTrue="1">
      <formula>Тех7д!#REF!=2018</formula>
    </cfRule>
  </conditionalFormatting>
  <conditionalFormatting sqref="C12">
    <cfRule type="expression" priority="29" dxfId="0" stopIfTrue="1">
      <formula>$S27=2018</formula>
    </cfRule>
  </conditionalFormatting>
  <conditionalFormatting sqref="C9">
    <cfRule type="expression" priority="28" dxfId="0" stopIfTrue="1">
      <formula>$M12=2018</formula>
    </cfRule>
  </conditionalFormatting>
  <conditionalFormatting sqref="C16">
    <cfRule type="expression" priority="22" dxfId="0" stopIfTrue="1">
      <formula>$S19=2018</formula>
    </cfRule>
  </conditionalFormatting>
  <conditionalFormatting sqref="C16">
    <cfRule type="expression" priority="21" dxfId="0" stopIfTrue="1">
      <formula>$Q19=2018</formula>
    </cfRule>
  </conditionalFormatting>
  <conditionalFormatting sqref="C24">
    <cfRule type="expression" priority="18" dxfId="0" stopIfTrue="1">
      <formula>Тех7д!#REF!=2018</formula>
    </cfRule>
  </conditionalFormatting>
  <conditionalFormatting sqref="C24">
    <cfRule type="expression" priority="17" dxfId="0" stopIfTrue="1">
      <formula>Тех7д!#REF!=2018</formula>
    </cfRule>
  </conditionalFormatting>
  <conditionalFormatting sqref="C23">
    <cfRule type="expression" priority="14" dxfId="0" stopIfTrue="1">
      <formula>$M25=2018</formula>
    </cfRule>
  </conditionalFormatting>
  <conditionalFormatting sqref="C22">
    <cfRule type="expression" priority="11" dxfId="0" stopIfTrue="1">
      <formula>Тех7д!#REF!=2018</formula>
    </cfRule>
  </conditionalFormatting>
  <conditionalFormatting sqref="C22">
    <cfRule type="expression" priority="10" dxfId="0" stopIfTrue="1">
      <formula>$M11=2018</formula>
    </cfRule>
  </conditionalFormatting>
  <conditionalFormatting sqref="C9">
    <cfRule type="expression" priority="8" dxfId="0" stopIfTrue="1">
      <formula>Тех7д!#REF!=2018</formula>
    </cfRule>
  </conditionalFormatting>
  <conditionalFormatting sqref="C8">
    <cfRule type="expression" priority="4" dxfId="0" stopIfTrue="1">
      <formula>$U12=2018</formula>
    </cfRule>
  </conditionalFormatting>
  <conditionalFormatting sqref="C19:C20">
    <cfRule type="expression" priority="3" dxfId="0" stopIfTrue="1">
      <formula>Тех7д!#REF!=2018</formula>
    </cfRule>
  </conditionalFormatting>
  <conditionalFormatting sqref="C7">
    <cfRule type="expression" priority="97" dxfId="0" stopIfTrue="1">
      <formula>Тех7д!#REF!=2018</formula>
    </cfRule>
  </conditionalFormatting>
  <conditionalFormatting sqref="C15 C13">
    <cfRule type="expression" priority="110" dxfId="0" stopIfTrue="1">
      <formula>Тех7д!#REF!=2018</formula>
    </cfRule>
  </conditionalFormatting>
  <conditionalFormatting sqref="C12">
    <cfRule type="expression" priority="111" dxfId="0" stopIfTrue="1">
      <formula>Тех7д!#REF!=2018</formula>
    </cfRule>
  </conditionalFormatting>
  <conditionalFormatting sqref="C15">
    <cfRule type="expression" priority="126" dxfId="0" stopIfTrue="1">
      <formula>Тех7д!#REF!=2018</formula>
    </cfRule>
  </conditionalFormatting>
  <conditionalFormatting sqref="C19">
    <cfRule type="expression" priority="166" dxfId="0" stopIfTrue="1">
      <formula>Тех7д!#REF!=2018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tabSelected="1" zoomScalePageLayoutView="0" workbookViewId="0" topLeftCell="A1">
      <selection activeCell="Z17" sqref="Z17"/>
    </sheetView>
  </sheetViews>
  <sheetFormatPr defaultColWidth="9.140625" defaultRowHeight="15"/>
  <cols>
    <col min="1" max="1" width="2.7109375" style="68" customWidth="1"/>
    <col min="2" max="2" width="12.140625" style="68" customWidth="1"/>
    <col min="3" max="3" width="5.8515625" style="68" customWidth="1"/>
    <col min="4" max="4" width="4.28125" style="68" customWidth="1"/>
    <col min="5" max="5" width="14.421875" style="68" customWidth="1"/>
    <col min="6" max="6" width="6.28125" style="68" customWidth="1"/>
    <col min="7" max="7" width="8.140625" style="68" customWidth="1"/>
    <col min="8" max="8" width="13.28125" style="68" customWidth="1"/>
    <col min="9" max="10" width="4.8515625" style="68" customWidth="1"/>
    <col min="11" max="11" width="5.8515625" style="68" customWidth="1"/>
    <col min="12" max="12" width="2.7109375" style="68" customWidth="1"/>
    <col min="13" max="14" width="4.7109375" style="68" customWidth="1"/>
    <col min="15" max="15" width="5.7109375" style="68" customWidth="1"/>
    <col min="16" max="16" width="2.421875" style="68" customWidth="1"/>
    <col min="17" max="18" width="4.57421875" style="68" customWidth="1"/>
    <col min="19" max="19" width="5.57421875" style="68" customWidth="1"/>
    <col min="20" max="20" width="2.28125" style="68" customWidth="1"/>
    <col min="21" max="22" width="4.57421875" style="68" customWidth="1"/>
    <col min="23" max="23" width="5.421875" style="68" customWidth="1"/>
    <col min="24" max="24" width="0.71875" style="68" hidden="1" customWidth="1"/>
    <col min="25" max="25" width="2.421875" style="68" customWidth="1"/>
    <col min="26" max="16384" width="9.140625" style="68" customWidth="1"/>
  </cols>
  <sheetData>
    <row r="1" spans="1:25" s="66" customFormat="1" ht="39.75" customHeight="1">
      <c r="A1" s="181" t="s">
        <v>361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68"/>
      <c r="W1" s="168"/>
      <c r="X1" s="2"/>
      <c r="Y1" s="2"/>
    </row>
    <row r="2" spans="1:24" s="169" customFormat="1" ht="21.75" customHeight="1">
      <c r="A2" s="218" t="s">
        <v>348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</row>
    <row r="3" spans="1:24" s="169" customFormat="1" ht="15" customHeight="1">
      <c r="A3" s="208" t="s">
        <v>388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69"/>
      <c r="W3" s="69"/>
      <c r="X3" s="69"/>
    </row>
    <row r="4" spans="1:24" s="169" customFormat="1" ht="13.5" customHeight="1">
      <c r="A4" s="170"/>
      <c r="B4" s="210" t="s">
        <v>410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170"/>
      <c r="X4" s="170"/>
    </row>
    <row r="5" spans="1:24" ht="12" customHeight="1">
      <c r="A5" s="71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2"/>
      <c r="V5" s="73"/>
      <c r="W5" s="105" t="s">
        <v>417</v>
      </c>
      <c r="X5" s="73"/>
    </row>
    <row r="6" spans="1:25" ht="11.25" customHeight="1">
      <c r="A6" s="202" t="s">
        <v>349</v>
      </c>
      <c r="B6" s="198" t="s">
        <v>334</v>
      </c>
      <c r="C6" s="106"/>
      <c r="D6" s="202" t="s">
        <v>335</v>
      </c>
      <c r="E6" s="198" t="s">
        <v>350</v>
      </c>
      <c r="F6" s="198" t="s">
        <v>414</v>
      </c>
      <c r="G6" s="198"/>
      <c r="H6" s="198" t="s">
        <v>337</v>
      </c>
      <c r="I6" s="211" t="s">
        <v>381</v>
      </c>
      <c r="J6" s="211"/>
      <c r="K6" s="211"/>
      <c r="L6" s="211"/>
      <c r="M6" s="162"/>
      <c r="N6" s="212" t="s">
        <v>351</v>
      </c>
      <c r="O6" s="213"/>
      <c r="P6" s="214"/>
      <c r="Q6" s="163"/>
      <c r="R6" s="215" t="s">
        <v>382</v>
      </c>
      <c r="S6" s="216"/>
      <c r="T6" s="217"/>
      <c r="U6" s="198" t="s">
        <v>415</v>
      </c>
      <c r="V6" s="198" t="s">
        <v>377</v>
      </c>
      <c r="W6" s="198" t="s">
        <v>355</v>
      </c>
      <c r="X6" s="204" t="s">
        <v>356</v>
      </c>
      <c r="Y6" s="206" t="s">
        <v>416</v>
      </c>
    </row>
    <row r="7" spans="1:25" ht="33" customHeight="1">
      <c r="A7" s="203"/>
      <c r="B7" s="199"/>
      <c r="C7" s="107"/>
      <c r="D7" s="203"/>
      <c r="E7" s="199"/>
      <c r="F7" s="199"/>
      <c r="G7" s="199"/>
      <c r="H7" s="199"/>
      <c r="I7" s="107" t="s">
        <v>415</v>
      </c>
      <c r="J7" s="107" t="s">
        <v>377</v>
      </c>
      <c r="K7" s="164" t="s">
        <v>358</v>
      </c>
      <c r="L7" s="165" t="s">
        <v>359</v>
      </c>
      <c r="M7" s="107" t="s">
        <v>415</v>
      </c>
      <c r="N7" s="107" t="s">
        <v>377</v>
      </c>
      <c r="O7" s="75" t="s">
        <v>358</v>
      </c>
      <c r="P7" s="74" t="s">
        <v>359</v>
      </c>
      <c r="Q7" s="107" t="s">
        <v>415</v>
      </c>
      <c r="R7" s="107" t="s">
        <v>377</v>
      </c>
      <c r="S7" s="75" t="s">
        <v>358</v>
      </c>
      <c r="T7" s="74" t="s">
        <v>359</v>
      </c>
      <c r="U7" s="199"/>
      <c r="V7" s="199"/>
      <c r="W7" s="199"/>
      <c r="X7" s="205"/>
      <c r="Y7" s="207"/>
    </row>
    <row r="8" spans="1:25" ht="31.5" customHeight="1">
      <c r="A8" s="166">
        <v>1</v>
      </c>
      <c r="B8" s="18" t="s">
        <v>19</v>
      </c>
      <c r="C8" s="155" t="s">
        <v>20</v>
      </c>
      <c r="D8" s="155" t="s">
        <v>21</v>
      </c>
      <c r="E8" s="21" t="s">
        <v>22</v>
      </c>
      <c r="F8" s="155" t="s">
        <v>23</v>
      </c>
      <c r="G8" s="155" t="s">
        <v>24</v>
      </c>
      <c r="H8" s="155" t="s">
        <v>25</v>
      </c>
      <c r="I8" s="80">
        <v>107.5</v>
      </c>
      <c r="J8" s="77">
        <v>111</v>
      </c>
      <c r="K8" s="78">
        <f>(I8+J8)/3</f>
        <v>72.83333333333333</v>
      </c>
      <c r="L8" s="79">
        <v>1</v>
      </c>
      <c r="M8" s="80">
        <v>99.5</v>
      </c>
      <c r="N8" s="80">
        <v>100.5</v>
      </c>
      <c r="O8" s="81">
        <f>(M8+N8)/3</f>
        <v>66.66666666666667</v>
      </c>
      <c r="P8" s="82">
        <v>2</v>
      </c>
      <c r="Q8" s="84">
        <v>94.5</v>
      </c>
      <c r="R8" s="84">
        <v>106.5</v>
      </c>
      <c r="S8" s="83">
        <f>(Q8+R8)/3</f>
        <v>67</v>
      </c>
      <c r="T8" s="82">
        <v>1</v>
      </c>
      <c r="U8" s="84">
        <f aca="true" t="shared" si="0" ref="U8:V10">(I8+M8+Q8)/3</f>
        <v>100.5</v>
      </c>
      <c r="V8" s="84">
        <f t="shared" si="0"/>
        <v>106</v>
      </c>
      <c r="W8" s="83">
        <f>(U8+V8)/3</f>
        <v>68.83333333333333</v>
      </c>
      <c r="X8" s="85"/>
      <c r="Y8" s="85"/>
    </row>
    <row r="9" spans="1:25" ht="31.5" customHeight="1">
      <c r="A9" s="166">
        <v>3</v>
      </c>
      <c r="B9" s="18" t="s">
        <v>32</v>
      </c>
      <c r="C9" s="155" t="s">
        <v>33</v>
      </c>
      <c r="D9" s="155" t="s">
        <v>29</v>
      </c>
      <c r="E9" s="27" t="s">
        <v>34</v>
      </c>
      <c r="F9" s="155" t="s">
        <v>35</v>
      </c>
      <c r="G9" s="155" t="s">
        <v>24</v>
      </c>
      <c r="H9" s="155" t="s">
        <v>25</v>
      </c>
      <c r="I9" s="80">
        <v>130</v>
      </c>
      <c r="J9" s="77">
        <v>128</v>
      </c>
      <c r="K9" s="78">
        <f>(I9+J9)/4</f>
        <v>64.5</v>
      </c>
      <c r="L9" s="79">
        <v>2</v>
      </c>
      <c r="M9" s="80">
        <v>136.5</v>
      </c>
      <c r="N9" s="80">
        <v>134</v>
      </c>
      <c r="O9" s="81">
        <f>(M9+N9)/4</f>
        <v>67.625</v>
      </c>
      <c r="P9" s="82">
        <v>1</v>
      </c>
      <c r="Q9" s="84">
        <v>118</v>
      </c>
      <c r="R9" s="84">
        <v>122</v>
      </c>
      <c r="S9" s="83">
        <f>(Q9+R9)/4</f>
        <v>60</v>
      </c>
      <c r="T9" s="82">
        <v>2</v>
      </c>
      <c r="U9" s="84">
        <f t="shared" si="0"/>
        <v>128.16666666666666</v>
      </c>
      <c r="V9" s="84">
        <f t="shared" si="0"/>
        <v>128</v>
      </c>
      <c r="W9" s="83">
        <f>(U9+V9)/4</f>
        <v>64.04166666666666</v>
      </c>
      <c r="X9" s="85"/>
      <c r="Y9" s="85"/>
    </row>
    <row r="10" spans="1:25" ht="31.5" customHeight="1">
      <c r="A10" s="166">
        <v>2</v>
      </c>
      <c r="B10" s="18" t="s">
        <v>27</v>
      </c>
      <c r="C10" s="155" t="s">
        <v>28</v>
      </c>
      <c r="D10" s="155" t="s">
        <v>29</v>
      </c>
      <c r="E10" s="27" t="s">
        <v>30</v>
      </c>
      <c r="F10" s="155" t="s">
        <v>31</v>
      </c>
      <c r="G10" s="155" t="s">
        <v>24</v>
      </c>
      <c r="H10" s="155" t="s">
        <v>25</v>
      </c>
      <c r="I10" s="80">
        <v>116</v>
      </c>
      <c r="J10" s="77">
        <v>142</v>
      </c>
      <c r="K10" s="78">
        <f>(I10+J10)/4</f>
        <v>64.5</v>
      </c>
      <c r="L10" s="79">
        <v>2</v>
      </c>
      <c r="M10" s="80">
        <v>115</v>
      </c>
      <c r="N10" s="80">
        <v>134</v>
      </c>
      <c r="O10" s="81">
        <f>(M10+N10)/4</f>
        <v>62.25</v>
      </c>
      <c r="P10" s="82">
        <v>3</v>
      </c>
      <c r="Q10" s="84">
        <v>112</v>
      </c>
      <c r="R10" s="84">
        <v>120</v>
      </c>
      <c r="S10" s="83">
        <f>(Q10+R10)/4</f>
        <v>58</v>
      </c>
      <c r="T10" s="82">
        <v>3</v>
      </c>
      <c r="U10" s="84">
        <f t="shared" si="0"/>
        <v>114.33333333333333</v>
      </c>
      <c r="V10" s="84">
        <f t="shared" si="0"/>
        <v>132</v>
      </c>
      <c r="W10" s="83">
        <f>(U10+V10)/4</f>
        <v>61.58333333333333</v>
      </c>
      <c r="X10" s="85"/>
      <c r="Y10" s="85"/>
    </row>
    <row r="11" spans="1:17" ht="15">
      <c r="A11" s="96"/>
      <c r="D11" s="96"/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7"/>
    </row>
    <row r="12" spans="1:23" ht="16.5" customHeight="1">
      <c r="A12" s="96" t="s">
        <v>338</v>
      </c>
      <c r="C12" s="96"/>
      <c r="D12" s="96"/>
      <c r="E12" s="96"/>
      <c r="F12" s="96"/>
      <c r="G12" s="96"/>
      <c r="H12" s="96"/>
      <c r="J12" s="97"/>
      <c r="K12" s="97"/>
      <c r="L12" s="97"/>
      <c r="M12" s="97"/>
      <c r="N12" s="97"/>
      <c r="W12" s="98" t="s">
        <v>343</v>
      </c>
    </row>
    <row r="13" spans="1:23" ht="15">
      <c r="A13" s="96"/>
      <c r="D13" s="96"/>
      <c r="E13" s="96"/>
      <c r="F13" s="96"/>
      <c r="G13" s="96"/>
      <c r="H13" s="96"/>
      <c r="I13" s="96"/>
      <c r="K13" s="97"/>
      <c r="L13" s="97"/>
      <c r="M13" s="97"/>
      <c r="N13" s="97"/>
      <c r="O13" s="97"/>
      <c r="P13" s="97"/>
      <c r="Q13" s="97"/>
      <c r="W13" s="98"/>
    </row>
    <row r="14" spans="1:24" ht="15" customHeight="1">
      <c r="A14" s="99" t="s">
        <v>339</v>
      </c>
      <c r="B14" s="100"/>
      <c r="C14" s="100"/>
      <c r="D14" s="100"/>
      <c r="E14" s="100"/>
      <c r="F14" s="101"/>
      <c r="G14" s="101"/>
      <c r="H14" s="101"/>
      <c r="I14" s="101"/>
      <c r="K14" s="96"/>
      <c r="L14" s="96"/>
      <c r="M14" s="96"/>
      <c r="N14" s="96"/>
      <c r="O14" s="96"/>
      <c r="P14" s="96"/>
      <c r="Q14" s="96"/>
      <c r="S14" s="102"/>
      <c r="T14" s="102"/>
      <c r="U14" s="102"/>
      <c r="V14" s="102"/>
      <c r="W14" s="103" t="s">
        <v>331</v>
      </c>
      <c r="X14" s="102"/>
    </row>
    <row r="15" spans="4:17" ht="15">
      <c r="D15" s="99"/>
      <c r="E15" s="99"/>
      <c r="F15" s="99"/>
      <c r="G15" s="99"/>
      <c r="H15" s="99"/>
      <c r="I15" s="99"/>
      <c r="K15" s="167"/>
      <c r="L15" s="167"/>
      <c r="M15" s="167"/>
      <c r="N15" s="167"/>
      <c r="O15" s="167"/>
      <c r="P15" s="167"/>
      <c r="Q15" s="167"/>
    </row>
    <row r="16" spans="1:17" ht="1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9" ht="15">
      <c r="T19" s="85"/>
    </row>
  </sheetData>
  <sheetProtection/>
  <mergeCells count="19">
    <mergeCell ref="X6:X7"/>
    <mergeCell ref="Y6:Y7"/>
    <mergeCell ref="A1:U1"/>
    <mergeCell ref="A3:U3"/>
    <mergeCell ref="B4:V4"/>
    <mergeCell ref="H6:H7"/>
    <mergeCell ref="I6:L6"/>
    <mergeCell ref="N6:P6"/>
    <mergeCell ref="R6:T6"/>
    <mergeCell ref="U6:U7"/>
    <mergeCell ref="V6:V7"/>
    <mergeCell ref="A2:X2"/>
    <mergeCell ref="A6:A7"/>
    <mergeCell ref="B6:B7"/>
    <mergeCell ref="D6:D7"/>
    <mergeCell ref="E6:E7"/>
    <mergeCell ref="F6:F7"/>
    <mergeCell ref="G6:G7"/>
    <mergeCell ref="W6:W7"/>
  </mergeCells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zoomScale="96" zoomScaleNormal="96" zoomScalePageLayoutView="0" workbookViewId="0" topLeftCell="A1">
      <selection activeCell="Z17" sqref="Z17"/>
    </sheetView>
  </sheetViews>
  <sheetFormatPr defaultColWidth="9.140625" defaultRowHeight="15"/>
  <cols>
    <col min="1" max="1" width="2.7109375" style="68" customWidth="1"/>
    <col min="2" max="2" width="14.00390625" style="68" customWidth="1"/>
    <col min="3" max="3" width="7.140625" style="68" hidden="1" customWidth="1"/>
    <col min="4" max="4" width="3.140625" style="68" customWidth="1"/>
    <col min="5" max="5" width="13.28125" style="68" customWidth="1"/>
    <col min="6" max="6" width="7.00390625" style="68" customWidth="1"/>
    <col min="7" max="7" width="12.57421875" style="68" customWidth="1"/>
    <col min="8" max="8" width="15.28125" style="68" customWidth="1"/>
    <col min="9" max="9" width="4.8515625" style="68" customWidth="1"/>
    <col min="10" max="10" width="5.7109375" style="68" customWidth="1"/>
    <col min="11" max="11" width="3.28125" style="68" customWidth="1"/>
    <col min="12" max="12" width="5.00390625" style="68" customWidth="1"/>
    <col min="13" max="13" width="5.7109375" style="68" customWidth="1"/>
    <col min="14" max="14" width="3.140625" style="68" customWidth="1"/>
    <col min="15" max="15" width="4.8515625" style="68" customWidth="1"/>
    <col min="16" max="16" width="5.7109375" style="68" customWidth="1"/>
    <col min="17" max="17" width="3.421875" style="68" customWidth="1"/>
    <col min="18" max="18" width="3.28125" style="68" customWidth="1"/>
    <col min="19" max="20" width="5.28125" style="68" customWidth="1"/>
    <col min="21" max="21" width="5.8515625" style="68" customWidth="1"/>
    <col min="22" max="22" width="2.57421875" style="68" customWidth="1"/>
    <col min="23" max="23" width="5.8515625" style="68" customWidth="1"/>
    <col min="24" max="16384" width="9.140625" style="68" customWidth="1"/>
  </cols>
  <sheetData>
    <row r="1" spans="1:23" s="66" customFormat="1" ht="42.75" customHeight="1">
      <c r="A1" s="181" t="s">
        <v>361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2"/>
      <c r="W1" s="2"/>
    </row>
    <row r="2" spans="1:22" ht="15" customHeight="1">
      <c r="A2" s="219" t="s">
        <v>348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67"/>
    </row>
    <row r="3" spans="1:22" ht="15.75" customHeight="1">
      <c r="A3" s="220" t="s">
        <v>332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69"/>
    </row>
    <row r="4" spans="1:22" ht="15" customHeight="1">
      <c r="A4" s="221" t="s">
        <v>410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70"/>
    </row>
    <row r="5" spans="1:21" ht="14.25" customHeight="1">
      <c r="A5" s="71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2"/>
      <c r="S5" s="72"/>
      <c r="U5" s="73" t="s">
        <v>346</v>
      </c>
    </row>
    <row r="6" spans="1:22" ht="17.25" customHeight="1">
      <c r="A6" s="202" t="s">
        <v>349</v>
      </c>
      <c r="B6" s="198" t="s">
        <v>334</v>
      </c>
      <c r="C6" s="198" t="s">
        <v>3</v>
      </c>
      <c r="D6" s="202" t="s">
        <v>335</v>
      </c>
      <c r="E6" s="198" t="s">
        <v>350</v>
      </c>
      <c r="F6" s="198" t="s">
        <v>6</v>
      </c>
      <c r="G6" s="198" t="s">
        <v>336</v>
      </c>
      <c r="H6" s="198" t="s">
        <v>337</v>
      </c>
      <c r="I6" s="215" t="s">
        <v>381</v>
      </c>
      <c r="J6" s="216"/>
      <c r="K6" s="217"/>
      <c r="L6" s="212" t="s">
        <v>351</v>
      </c>
      <c r="M6" s="213"/>
      <c r="N6" s="214"/>
      <c r="O6" s="215" t="s">
        <v>382</v>
      </c>
      <c r="P6" s="216"/>
      <c r="Q6" s="217"/>
      <c r="R6" s="202" t="s">
        <v>352</v>
      </c>
      <c r="S6" s="198" t="s">
        <v>353</v>
      </c>
      <c r="T6" s="202" t="s">
        <v>354</v>
      </c>
      <c r="U6" s="198" t="s">
        <v>355</v>
      </c>
      <c r="V6" s="204" t="s">
        <v>356</v>
      </c>
    </row>
    <row r="7" spans="1:22" ht="27.75" customHeight="1">
      <c r="A7" s="203"/>
      <c r="B7" s="199"/>
      <c r="C7" s="199"/>
      <c r="D7" s="203"/>
      <c r="E7" s="199"/>
      <c r="F7" s="199"/>
      <c r="G7" s="199"/>
      <c r="H7" s="199"/>
      <c r="I7" s="74" t="s">
        <v>357</v>
      </c>
      <c r="J7" s="75" t="s">
        <v>358</v>
      </c>
      <c r="K7" s="74" t="s">
        <v>359</v>
      </c>
      <c r="L7" s="74" t="s">
        <v>360</v>
      </c>
      <c r="M7" s="75" t="s">
        <v>358</v>
      </c>
      <c r="N7" s="74" t="s">
        <v>359</v>
      </c>
      <c r="O7" s="74" t="s">
        <v>360</v>
      </c>
      <c r="P7" s="75" t="s">
        <v>358</v>
      </c>
      <c r="Q7" s="74" t="s">
        <v>359</v>
      </c>
      <c r="R7" s="203"/>
      <c r="S7" s="199"/>
      <c r="T7" s="203"/>
      <c r="U7" s="199"/>
      <c r="V7" s="205"/>
    </row>
    <row r="8" spans="1:22" ht="25.5" customHeight="1">
      <c r="A8" s="76">
        <v>1</v>
      </c>
      <c r="B8" s="29" t="s">
        <v>109</v>
      </c>
      <c r="C8" s="22" t="s">
        <v>40</v>
      </c>
      <c r="D8" s="30" t="s">
        <v>37</v>
      </c>
      <c r="E8" s="28" t="s">
        <v>110</v>
      </c>
      <c r="F8" s="22" t="s">
        <v>111</v>
      </c>
      <c r="G8" s="23" t="s">
        <v>24</v>
      </c>
      <c r="H8" s="23" t="s">
        <v>25</v>
      </c>
      <c r="I8" s="77">
        <v>198.5</v>
      </c>
      <c r="J8" s="78">
        <f aca="true" t="shared" si="0" ref="J8:J13">I8/2.9</f>
        <v>68.44827586206897</v>
      </c>
      <c r="K8" s="79">
        <v>1</v>
      </c>
      <c r="L8" s="80">
        <v>194.5</v>
      </c>
      <c r="M8" s="81">
        <f aca="true" t="shared" si="1" ref="M8:M13">L8/2.9</f>
        <v>67.06896551724138</v>
      </c>
      <c r="N8" s="82">
        <v>1</v>
      </c>
      <c r="O8" s="80">
        <v>194.5</v>
      </c>
      <c r="P8" s="83">
        <f aca="true" t="shared" si="2" ref="P8:P13">O8/2.9</f>
        <v>67.06896551724138</v>
      </c>
      <c r="Q8" s="82">
        <v>1</v>
      </c>
      <c r="R8" s="82" t="s">
        <v>307</v>
      </c>
      <c r="S8" s="84">
        <f aca="true" t="shared" si="3" ref="S8:S13">I8+L8+O8</f>
        <v>587.5</v>
      </c>
      <c r="T8" s="84">
        <f aca="true" t="shared" si="4" ref="T8:T13">S8/3</f>
        <v>195.83333333333334</v>
      </c>
      <c r="U8" s="83">
        <f aca="true" t="shared" si="5" ref="U8:U13">T8/2.9</f>
        <v>67.52873563218391</v>
      </c>
      <c r="V8" s="85"/>
    </row>
    <row r="9" spans="1:22" ht="28.5" customHeight="1">
      <c r="A9" s="86">
        <v>2</v>
      </c>
      <c r="B9" s="29" t="s">
        <v>117</v>
      </c>
      <c r="C9" s="22" t="s">
        <v>118</v>
      </c>
      <c r="D9" s="30" t="s">
        <v>37</v>
      </c>
      <c r="E9" s="28" t="s">
        <v>113</v>
      </c>
      <c r="F9" s="22" t="s">
        <v>114</v>
      </c>
      <c r="G9" s="23" t="s">
        <v>24</v>
      </c>
      <c r="H9" s="23" t="s">
        <v>25</v>
      </c>
      <c r="I9" s="77">
        <v>178.5</v>
      </c>
      <c r="J9" s="78">
        <f t="shared" si="0"/>
        <v>61.55172413793104</v>
      </c>
      <c r="K9" s="79">
        <v>2</v>
      </c>
      <c r="L9" s="80">
        <v>186</v>
      </c>
      <c r="M9" s="81">
        <f t="shared" si="1"/>
        <v>64.13793103448276</v>
      </c>
      <c r="N9" s="82">
        <v>3</v>
      </c>
      <c r="O9" s="80">
        <v>185.5</v>
      </c>
      <c r="P9" s="83">
        <f t="shared" si="2"/>
        <v>63.96551724137931</v>
      </c>
      <c r="Q9" s="82">
        <v>2</v>
      </c>
      <c r="R9" s="82" t="s">
        <v>307</v>
      </c>
      <c r="S9" s="84">
        <f t="shared" si="3"/>
        <v>550</v>
      </c>
      <c r="T9" s="84">
        <f t="shared" si="4"/>
        <v>183.33333333333334</v>
      </c>
      <c r="U9" s="83">
        <f t="shared" si="5"/>
        <v>63.2183908045977</v>
      </c>
      <c r="V9" s="85"/>
    </row>
    <row r="10" spans="1:22" ht="30" customHeight="1">
      <c r="A10" s="76">
        <v>3</v>
      </c>
      <c r="B10" s="29" t="s">
        <v>64</v>
      </c>
      <c r="C10" s="22"/>
      <c r="D10" s="20" t="s">
        <v>37</v>
      </c>
      <c r="E10" s="28" t="s">
        <v>65</v>
      </c>
      <c r="F10" s="22" t="s">
        <v>66</v>
      </c>
      <c r="G10" s="23" t="s">
        <v>24</v>
      </c>
      <c r="H10" s="23" t="s">
        <v>25</v>
      </c>
      <c r="I10" s="77">
        <v>177</v>
      </c>
      <c r="J10" s="78">
        <f t="shared" si="0"/>
        <v>61.03448275862069</v>
      </c>
      <c r="K10" s="79">
        <v>7</v>
      </c>
      <c r="L10" s="80">
        <v>189.5</v>
      </c>
      <c r="M10" s="81">
        <f t="shared" si="1"/>
        <v>65.3448275862069</v>
      </c>
      <c r="N10" s="82">
        <v>2</v>
      </c>
      <c r="O10" s="80">
        <v>183</v>
      </c>
      <c r="P10" s="83">
        <f t="shared" si="2"/>
        <v>63.10344827586207</v>
      </c>
      <c r="Q10" s="82">
        <v>3</v>
      </c>
      <c r="R10" s="82" t="s">
        <v>307</v>
      </c>
      <c r="S10" s="84">
        <f t="shared" si="3"/>
        <v>549.5</v>
      </c>
      <c r="T10" s="84">
        <f t="shared" si="4"/>
        <v>183.16666666666666</v>
      </c>
      <c r="U10" s="83">
        <f t="shared" si="5"/>
        <v>63.160919540229884</v>
      </c>
      <c r="V10" s="85"/>
    </row>
    <row r="11" spans="1:22" ht="25.5" customHeight="1">
      <c r="A11" s="76">
        <v>4</v>
      </c>
      <c r="B11" s="32" t="s">
        <v>115</v>
      </c>
      <c r="C11" s="22" t="s">
        <v>116</v>
      </c>
      <c r="D11" s="30" t="s">
        <v>37</v>
      </c>
      <c r="E11" s="27" t="s">
        <v>110</v>
      </c>
      <c r="F11" s="22" t="s">
        <v>111</v>
      </c>
      <c r="G11" s="23" t="s">
        <v>24</v>
      </c>
      <c r="H11" s="23" t="s">
        <v>25</v>
      </c>
      <c r="I11" s="77">
        <v>166.5</v>
      </c>
      <c r="J11" s="78">
        <f t="shared" si="0"/>
        <v>57.41379310344828</v>
      </c>
      <c r="K11" s="79">
        <v>5</v>
      </c>
      <c r="L11" s="80">
        <v>186</v>
      </c>
      <c r="M11" s="81">
        <f t="shared" si="1"/>
        <v>64.13793103448276</v>
      </c>
      <c r="N11" s="82">
        <v>3</v>
      </c>
      <c r="O11" s="80">
        <v>176.5</v>
      </c>
      <c r="P11" s="83">
        <f t="shared" si="2"/>
        <v>60.862068965517246</v>
      </c>
      <c r="Q11" s="82">
        <v>4</v>
      </c>
      <c r="R11" s="82" t="s">
        <v>307</v>
      </c>
      <c r="S11" s="84">
        <f t="shared" si="3"/>
        <v>529</v>
      </c>
      <c r="T11" s="84">
        <f t="shared" si="4"/>
        <v>176.33333333333334</v>
      </c>
      <c r="U11" s="83">
        <f t="shared" si="5"/>
        <v>60.80459770114943</v>
      </c>
      <c r="V11" s="85"/>
    </row>
    <row r="12" spans="1:22" ht="30.75" customHeight="1">
      <c r="A12" s="76">
        <v>5</v>
      </c>
      <c r="B12" s="29" t="s">
        <v>64</v>
      </c>
      <c r="C12" s="22"/>
      <c r="D12" s="20" t="s">
        <v>37</v>
      </c>
      <c r="E12" s="28" t="s">
        <v>394</v>
      </c>
      <c r="F12" s="22" t="s">
        <v>395</v>
      </c>
      <c r="G12" s="23" t="s">
        <v>24</v>
      </c>
      <c r="H12" s="23" t="s">
        <v>25</v>
      </c>
      <c r="I12" s="77">
        <v>170</v>
      </c>
      <c r="J12" s="78">
        <f t="shared" si="0"/>
        <v>58.62068965517241</v>
      </c>
      <c r="K12" s="79">
        <v>4</v>
      </c>
      <c r="L12" s="80">
        <v>174.5</v>
      </c>
      <c r="M12" s="81">
        <f t="shared" si="1"/>
        <v>60.17241379310345</v>
      </c>
      <c r="N12" s="82">
        <v>5</v>
      </c>
      <c r="O12" s="80">
        <v>165.5</v>
      </c>
      <c r="P12" s="83">
        <f t="shared" si="2"/>
        <v>57.06896551724138</v>
      </c>
      <c r="Q12" s="82">
        <v>5</v>
      </c>
      <c r="R12" s="82">
        <v>1</v>
      </c>
      <c r="S12" s="84">
        <f t="shared" si="3"/>
        <v>510</v>
      </c>
      <c r="T12" s="84">
        <f t="shared" si="4"/>
        <v>170</v>
      </c>
      <c r="U12" s="83">
        <f t="shared" si="5"/>
        <v>58.62068965517241</v>
      </c>
      <c r="V12" s="85"/>
    </row>
    <row r="13" spans="1:22" ht="30" customHeight="1">
      <c r="A13" s="76">
        <v>6</v>
      </c>
      <c r="B13" s="18" t="s">
        <v>272</v>
      </c>
      <c r="C13" s="22" t="s">
        <v>273</v>
      </c>
      <c r="D13" s="30" t="s">
        <v>37</v>
      </c>
      <c r="E13" s="27" t="s">
        <v>175</v>
      </c>
      <c r="F13" s="22" t="s">
        <v>176</v>
      </c>
      <c r="G13" s="23" t="s">
        <v>274</v>
      </c>
      <c r="H13" s="23" t="s">
        <v>183</v>
      </c>
      <c r="I13" s="77">
        <v>164.5</v>
      </c>
      <c r="J13" s="78">
        <f t="shared" si="0"/>
        <v>56.724137931034484</v>
      </c>
      <c r="K13" s="79">
        <v>6</v>
      </c>
      <c r="L13" s="80">
        <v>174.5</v>
      </c>
      <c r="M13" s="81">
        <f t="shared" si="1"/>
        <v>60.17241379310345</v>
      </c>
      <c r="N13" s="82">
        <v>5</v>
      </c>
      <c r="O13" s="80">
        <v>160</v>
      </c>
      <c r="P13" s="83">
        <f t="shared" si="2"/>
        <v>55.17241379310345</v>
      </c>
      <c r="Q13" s="82">
        <v>6</v>
      </c>
      <c r="R13" s="82" t="s">
        <v>307</v>
      </c>
      <c r="S13" s="84">
        <f t="shared" si="3"/>
        <v>499</v>
      </c>
      <c r="T13" s="84">
        <f t="shared" si="4"/>
        <v>166.33333333333334</v>
      </c>
      <c r="U13" s="83">
        <f t="shared" si="5"/>
        <v>57.356321839080465</v>
      </c>
      <c r="V13" s="85"/>
    </row>
    <row r="14" spans="1:22" ht="20.25" customHeight="1">
      <c r="A14" s="87"/>
      <c r="I14" s="90"/>
      <c r="J14" s="91"/>
      <c r="K14" s="44"/>
      <c r="L14" s="92"/>
      <c r="M14" s="93"/>
      <c r="N14" s="43"/>
      <c r="O14" s="92"/>
      <c r="P14" s="94"/>
      <c r="Q14" s="43"/>
      <c r="R14" s="43"/>
      <c r="S14" s="95"/>
      <c r="T14" s="95"/>
      <c r="U14" s="94"/>
      <c r="V14" s="94"/>
    </row>
    <row r="15" spans="1:21" ht="16.5" customHeight="1">
      <c r="A15" s="96" t="s">
        <v>338</v>
      </c>
      <c r="C15" s="96"/>
      <c r="D15" s="96"/>
      <c r="E15" s="96"/>
      <c r="F15" s="96"/>
      <c r="G15" s="96"/>
      <c r="H15" s="96"/>
      <c r="J15" s="97"/>
      <c r="K15" s="97"/>
      <c r="L15" s="97"/>
      <c r="M15" s="97"/>
      <c r="N15" s="97"/>
      <c r="U15" s="98" t="s">
        <v>343</v>
      </c>
    </row>
    <row r="17" spans="1:21" ht="14.25" customHeight="1">
      <c r="A17" s="99" t="s">
        <v>339</v>
      </c>
      <c r="B17" s="100"/>
      <c r="C17" s="100"/>
      <c r="D17" s="100"/>
      <c r="E17" s="101"/>
      <c r="F17" s="101"/>
      <c r="G17" s="101"/>
      <c r="H17" s="101"/>
      <c r="J17" s="96"/>
      <c r="K17" s="96"/>
      <c r="L17" s="96"/>
      <c r="M17" s="96"/>
      <c r="N17" s="96"/>
      <c r="P17" s="102"/>
      <c r="Q17" s="102"/>
      <c r="R17" s="102"/>
      <c r="S17" s="102"/>
      <c r="T17" s="102"/>
      <c r="U17" s="98" t="s">
        <v>331</v>
      </c>
    </row>
    <row r="18" spans="1:14" ht="1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</row>
  </sheetData>
  <sheetProtection/>
  <mergeCells count="20">
    <mergeCell ref="A1:U1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S6:S7"/>
    <mergeCell ref="T6:T7"/>
    <mergeCell ref="U6:U7"/>
    <mergeCell ref="V6:V7"/>
    <mergeCell ref="G6:G7"/>
    <mergeCell ref="H6:H7"/>
    <mergeCell ref="I6:K6"/>
    <mergeCell ref="L6:N6"/>
    <mergeCell ref="O6:Q6"/>
    <mergeCell ref="R6:R7"/>
  </mergeCells>
  <conditionalFormatting sqref="C9">
    <cfRule type="expression" priority="24" dxfId="0" stopIfTrue="1">
      <formula>$V20=2018</formula>
    </cfRule>
  </conditionalFormatting>
  <conditionalFormatting sqref="C8:C13">
    <cfRule type="expression" priority="21" dxfId="0" stopIfTrue="1">
      <formula>техЛюб!#REF!=2018</formula>
    </cfRule>
  </conditionalFormatting>
  <conditionalFormatting sqref="C10">
    <cfRule type="expression" priority="20" dxfId="0" stopIfTrue="1">
      <formula>$V14=2018</formula>
    </cfRule>
  </conditionalFormatting>
  <conditionalFormatting sqref="C11">
    <cfRule type="expression" priority="18" dxfId="0" stopIfTrue="1">
      <formula>$V16=2018</formula>
    </cfRule>
  </conditionalFormatting>
  <conditionalFormatting sqref="C13">
    <cfRule type="expression" priority="17" dxfId="0" stopIfTrue="1">
      <formula>$V17=2018</formula>
    </cfRule>
  </conditionalFormatting>
  <conditionalFormatting sqref="C13 C10 C8">
    <cfRule type="expression" priority="16" dxfId="0" stopIfTrue="1">
      <formula>техЛюб!#REF!=2018</formula>
    </cfRule>
  </conditionalFormatting>
  <conditionalFormatting sqref="C11 C9">
    <cfRule type="expression" priority="14" dxfId="0" stopIfTrue="1">
      <formula>техЛюб!#REF!=2018</formula>
    </cfRule>
  </conditionalFormatting>
  <conditionalFormatting sqref="C12">
    <cfRule type="expression" priority="13" dxfId="0" stopIfTrue="1">
      <formula>$V18=2018</formula>
    </cfRule>
  </conditionalFormatting>
  <conditionalFormatting sqref="C9">
    <cfRule type="expression" priority="12" dxfId="0" stopIfTrue="1">
      <formula>техЛюб!#REF!=2018</formula>
    </cfRule>
  </conditionalFormatting>
  <conditionalFormatting sqref="C13">
    <cfRule type="expression" priority="11" dxfId="0" stopIfTrue="1">
      <formula>$V17=2018</formula>
    </cfRule>
  </conditionalFormatting>
  <conditionalFormatting sqref="C9">
    <cfRule type="expression" priority="10" dxfId="0" stopIfTrue="1">
      <formula>$V19=2018</formula>
    </cfRule>
  </conditionalFormatting>
  <conditionalFormatting sqref="C10">
    <cfRule type="expression" priority="9" dxfId="0" stopIfTrue="1">
      <formula>техЛюб!#REF!=2018</formula>
    </cfRule>
  </conditionalFormatting>
  <conditionalFormatting sqref="C12">
    <cfRule type="expression" priority="8" dxfId="0" stopIfTrue="1">
      <formula>$V25=2018</formula>
    </cfRule>
  </conditionalFormatting>
  <conditionalFormatting sqref="C11">
    <cfRule type="expression" priority="7" dxfId="0" stopIfTrue="1">
      <formula>техЛюб!#REF!=2018</formula>
    </cfRule>
  </conditionalFormatting>
  <conditionalFormatting sqref="C8">
    <cfRule type="expression" priority="6" dxfId="0" stopIfTrue="1">
      <formula>$V18=2018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tabSelected="1" zoomScale="96" zoomScaleNormal="96" zoomScalePageLayoutView="0" workbookViewId="0" topLeftCell="A1">
      <selection activeCell="Z17" sqref="Z17"/>
    </sheetView>
  </sheetViews>
  <sheetFormatPr defaultColWidth="9.140625" defaultRowHeight="15"/>
  <cols>
    <col min="1" max="1" width="3.57421875" style="112" customWidth="1"/>
    <col min="2" max="2" width="16.28125" style="112" customWidth="1"/>
    <col min="3" max="3" width="8.00390625" style="112" hidden="1" customWidth="1"/>
    <col min="4" max="4" width="3.57421875" style="112" customWidth="1"/>
    <col min="5" max="5" width="17.00390625" style="112" customWidth="1"/>
    <col min="6" max="6" width="7.00390625" style="112" hidden="1" customWidth="1"/>
    <col min="7" max="7" width="12.8515625" style="112" customWidth="1"/>
    <col min="8" max="8" width="15.7109375" style="112" customWidth="1"/>
    <col min="9" max="10" width="5.57421875" style="112" customWidth="1"/>
    <col min="11" max="11" width="7.00390625" style="112" customWidth="1"/>
    <col min="12" max="12" width="6.421875" style="112" customWidth="1"/>
    <col min="13" max="13" width="3.421875" style="112" customWidth="1"/>
    <col min="14" max="16384" width="9.140625" style="112" customWidth="1"/>
  </cols>
  <sheetData>
    <row r="1" spans="1:24" s="110" customFormat="1" ht="42" customHeight="1">
      <c r="A1" s="195" t="s">
        <v>364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04"/>
      <c r="N1" s="2"/>
      <c r="O1" s="2"/>
      <c r="P1" s="2"/>
      <c r="Q1" s="2"/>
      <c r="R1" s="2"/>
      <c r="S1" s="2"/>
      <c r="T1" s="2"/>
      <c r="U1" s="2"/>
      <c r="V1" s="2"/>
      <c r="W1" s="2"/>
      <c r="X1" s="109"/>
    </row>
    <row r="2" spans="1:13" ht="14.25" customHeight="1">
      <c r="A2" s="196" t="s">
        <v>365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11"/>
    </row>
    <row r="3" spans="1:13" ht="15" customHeight="1">
      <c r="A3" s="196" t="s">
        <v>396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11"/>
    </row>
    <row r="4" spans="1:13" ht="15" customHeight="1">
      <c r="A4" s="196" t="s">
        <v>409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11"/>
    </row>
    <row r="5" spans="1:12" s="116" customFormat="1" ht="15.75" customHeight="1">
      <c r="A5" s="113" t="s">
        <v>1</v>
      </c>
      <c r="B5" s="114"/>
      <c r="C5" s="114"/>
      <c r="D5" s="114"/>
      <c r="E5" s="115"/>
      <c r="F5" s="115"/>
      <c r="G5" s="113"/>
      <c r="K5" s="118"/>
      <c r="L5" s="117" t="s">
        <v>385</v>
      </c>
    </row>
    <row r="6" spans="1:13" ht="19.5" customHeight="1">
      <c r="A6" s="197" t="s">
        <v>359</v>
      </c>
      <c r="B6" s="193" t="s">
        <v>367</v>
      </c>
      <c r="C6" s="198" t="s">
        <v>3</v>
      </c>
      <c r="D6" s="197" t="s">
        <v>4</v>
      </c>
      <c r="E6" s="200" t="s">
        <v>5</v>
      </c>
      <c r="F6" s="198" t="s">
        <v>6</v>
      </c>
      <c r="G6" s="193" t="s">
        <v>336</v>
      </c>
      <c r="H6" s="193" t="s">
        <v>368</v>
      </c>
      <c r="I6" s="193" t="s">
        <v>369</v>
      </c>
      <c r="J6" s="193"/>
      <c r="K6" s="193"/>
      <c r="L6" s="193"/>
      <c r="M6" s="194" t="s">
        <v>370</v>
      </c>
    </row>
    <row r="7" spans="1:13" ht="25.5" customHeight="1">
      <c r="A7" s="197"/>
      <c r="B7" s="193"/>
      <c r="C7" s="199"/>
      <c r="D7" s="197"/>
      <c r="E7" s="201"/>
      <c r="F7" s="199"/>
      <c r="G7" s="193"/>
      <c r="H7" s="193"/>
      <c r="I7" s="157" t="s">
        <v>397</v>
      </c>
      <c r="J7" s="122" t="s">
        <v>398</v>
      </c>
      <c r="K7" s="157" t="s">
        <v>399</v>
      </c>
      <c r="L7" s="122" t="s">
        <v>333</v>
      </c>
      <c r="M7" s="194"/>
    </row>
    <row r="8" spans="1:13" s="129" customFormat="1" ht="27" customHeight="1">
      <c r="A8" s="63">
        <v>1</v>
      </c>
      <c r="B8" s="29" t="s">
        <v>38</v>
      </c>
      <c r="C8" s="30" t="s">
        <v>37</v>
      </c>
      <c r="D8" s="29" t="s">
        <v>402</v>
      </c>
      <c r="E8" s="58" t="s">
        <v>202</v>
      </c>
      <c r="F8" s="22"/>
      <c r="G8" s="23" t="s">
        <v>24</v>
      </c>
      <c r="H8" s="23" t="s">
        <v>25</v>
      </c>
      <c r="I8" s="158">
        <v>8.6</v>
      </c>
      <c r="J8" s="158">
        <v>8.4</v>
      </c>
      <c r="K8" s="159">
        <f aca="true" t="shared" si="0" ref="K8:K13">(I8+J8)/2</f>
        <v>8.5</v>
      </c>
      <c r="L8" s="158" t="s">
        <v>403</v>
      </c>
      <c r="M8" s="128"/>
    </row>
    <row r="9" spans="1:13" s="129" customFormat="1" ht="27" customHeight="1">
      <c r="A9" s="63">
        <v>2</v>
      </c>
      <c r="B9" s="29" t="s">
        <v>340</v>
      </c>
      <c r="C9" s="30" t="s">
        <v>37</v>
      </c>
      <c r="D9" s="29" t="s">
        <v>402</v>
      </c>
      <c r="E9" s="28" t="s">
        <v>212</v>
      </c>
      <c r="F9" s="22"/>
      <c r="G9" s="23" t="s">
        <v>24</v>
      </c>
      <c r="H9" s="23" t="s">
        <v>25</v>
      </c>
      <c r="I9" s="158">
        <v>8.1</v>
      </c>
      <c r="J9" s="158">
        <v>7.7</v>
      </c>
      <c r="K9" s="159">
        <f t="shared" si="0"/>
        <v>7.9</v>
      </c>
      <c r="L9" s="158" t="s">
        <v>404</v>
      </c>
      <c r="M9" s="128"/>
    </row>
    <row r="10" spans="1:13" s="129" customFormat="1" ht="27" customHeight="1">
      <c r="A10" s="63">
        <v>3</v>
      </c>
      <c r="B10" s="29" t="s">
        <v>36</v>
      </c>
      <c r="C10" s="30" t="s">
        <v>37</v>
      </c>
      <c r="D10" s="29" t="s">
        <v>402</v>
      </c>
      <c r="E10" s="58" t="s">
        <v>202</v>
      </c>
      <c r="F10" s="22"/>
      <c r="G10" s="23" t="s">
        <v>24</v>
      </c>
      <c r="H10" s="23" t="s">
        <v>25</v>
      </c>
      <c r="I10" s="158">
        <v>7.8</v>
      </c>
      <c r="J10" s="158">
        <v>7.5</v>
      </c>
      <c r="K10" s="159">
        <f t="shared" si="0"/>
        <v>7.65</v>
      </c>
      <c r="L10" s="158" t="s">
        <v>407</v>
      </c>
      <c r="M10" s="128"/>
    </row>
    <row r="11" spans="1:13" s="129" customFormat="1" ht="27" customHeight="1">
      <c r="A11" s="63">
        <v>4</v>
      </c>
      <c r="B11" s="29" t="s">
        <v>39</v>
      </c>
      <c r="C11" s="30" t="s">
        <v>37</v>
      </c>
      <c r="D11" s="29" t="s">
        <v>402</v>
      </c>
      <c r="E11" s="58" t="s">
        <v>202</v>
      </c>
      <c r="F11" s="22"/>
      <c r="G11" s="23" t="s">
        <v>24</v>
      </c>
      <c r="H11" s="23" t="s">
        <v>25</v>
      </c>
      <c r="I11" s="158">
        <v>7.6</v>
      </c>
      <c r="J11" s="158">
        <v>7.6</v>
      </c>
      <c r="K11" s="159">
        <f t="shared" si="0"/>
        <v>7.6</v>
      </c>
      <c r="L11" s="158" t="s">
        <v>406</v>
      </c>
      <c r="M11" s="128"/>
    </row>
    <row r="12" spans="1:13" s="129" customFormat="1" ht="27" customHeight="1">
      <c r="A12" s="63">
        <v>5</v>
      </c>
      <c r="B12" s="29" t="s">
        <v>400</v>
      </c>
      <c r="C12" s="30" t="s">
        <v>37</v>
      </c>
      <c r="D12" s="29" t="s">
        <v>402</v>
      </c>
      <c r="E12" s="28" t="s">
        <v>34</v>
      </c>
      <c r="F12" s="22"/>
      <c r="G12" s="23" t="s">
        <v>24</v>
      </c>
      <c r="H12" s="23" t="s">
        <v>25</v>
      </c>
      <c r="I12" s="158">
        <v>7.4</v>
      </c>
      <c r="J12" s="158">
        <v>7.6</v>
      </c>
      <c r="K12" s="159">
        <f t="shared" si="0"/>
        <v>7.5</v>
      </c>
      <c r="L12" s="158" t="s">
        <v>405</v>
      </c>
      <c r="M12" s="128"/>
    </row>
    <row r="13" spans="1:13" s="129" customFormat="1" ht="27" customHeight="1">
      <c r="A13" s="63">
        <v>6</v>
      </c>
      <c r="B13" s="57" t="s">
        <v>401</v>
      </c>
      <c r="C13" s="30" t="s">
        <v>37</v>
      </c>
      <c r="D13" s="29" t="s">
        <v>402</v>
      </c>
      <c r="E13" s="27" t="s">
        <v>34</v>
      </c>
      <c r="F13" s="22"/>
      <c r="G13" s="23" t="s">
        <v>24</v>
      </c>
      <c r="H13" s="23" t="s">
        <v>25</v>
      </c>
      <c r="I13" s="158">
        <v>7</v>
      </c>
      <c r="J13" s="158">
        <v>6.9</v>
      </c>
      <c r="K13" s="159">
        <f t="shared" si="0"/>
        <v>6.95</v>
      </c>
      <c r="L13" s="158" t="s">
        <v>408</v>
      </c>
      <c r="M13" s="128"/>
    </row>
    <row r="14" spans="1:13" s="129" customFormat="1" ht="27" customHeight="1">
      <c r="A14" s="108"/>
      <c r="B14" s="133"/>
      <c r="C14" s="62"/>
      <c r="D14" s="134"/>
      <c r="E14" s="64"/>
      <c r="F14" s="62"/>
      <c r="G14" s="24"/>
      <c r="H14" s="24"/>
      <c r="I14" s="160"/>
      <c r="J14" s="160"/>
      <c r="K14" s="160"/>
      <c r="L14" s="160"/>
      <c r="M14" s="138"/>
    </row>
    <row r="15" spans="1:12" ht="12.75" customHeight="1">
      <c r="A15" s="139" t="s">
        <v>338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1" t="s">
        <v>343</v>
      </c>
    </row>
    <row r="16" spans="1:12" ht="12.75" customHeight="1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1"/>
    </row>
    <row r="17" spans="1:12" ht="12.75" customHeight="1">
      <c r="A17" s="142" t="s">
        <v>339</v>
      </c>
      <c r="D17" s="140"/>
      <c r="E17" s="140"/>
      <c r="F17" s="140"/>
      <c r="G17" s="140"/>
      <c r="H17" s="140"/>
      <c r="I17" s="140"/>
      <c r="J17" s="140"/>
      <c r="K17" s="140"/>
      <c r="L17" s="141" t="s">
        <v>331</v>
      </c>
    </row>
  </sheetData>
  <sheetProtection/>
  <mergeCells count="14">
    <mergeCell ref="G6:G7"/>
    <mergeCell ref="H6:H7"/>
    <mergeCell ref="I6:L6"/>
    <mergeCell ref="M6:M7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</mergeCells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zoomScalePageLayoutView="0" workbookViewId="0" topLeftCell="A24">
      <selection activeCell="Z17" sqref="Z17"/>
    </sheetView>
  </sheetViews>
  <sheetFormatPr defaultColWidth="9.140625" defaultRowHeight="15"/>
  <cols>
    <col min="1" max="1" width="2.7109375" style="68" customWidth="1"/>
    <col min="2" max="2" width="14.7109375" style="68" customWidth="1"/>
    <col min="3" max="3" width="7.140625" style="68" hidden="1" customWidth="1"/>
    <col min="4" max="4" width="3.140625" style="68" customWidth="1"/>
    <col min="5" max="5" width="13.28125" style="68" customWidth="1"/>
    <col min="6" max="6" width="7.00390625" style="68" customWidth="1"/>
    <col min="7" max="7" width="12.57421875" style="68" customWidth="1"/>
    <col min="8" max="8" width="15.28125" style="68" customWidth="1"/>
    <col min="9" max="9" width="4.8515625" style="68" customWidth="1"/>
    <col min="10" max="10" width="5.7109375" style="68" customWidth="1"/>
    <col min="11" max="11" width="3.28125" style="68" customWidth="1"/>
    <col min="12" max="12" width="5.00390625" style="68" customWidth="1"/>
    <col min="13" max="13" width="5.7109375" style="68" customWidth="1"/>
    <col min="14" max="14" width="3.140625" style="68" customWidth="1"/>
    <col min="15" max="15" width="4.8515625" style="68" customWidth="1"/>
    <col min="16" max="16" width="5.7109375" style="68" customWidth="1"/>
    <col min="17" max="17" width="3.421875" style="68" customWidth="1"/>
    <col min="18" max="18" width="3.28125" style="68" customWidth="1"/>
    <col min="19" max="20" width="5.28125" style="68" customWidth="1"/>
    <col min="21" max="21" width="5.8515625" style="68" customWidth="1"/>
    <col min="22" max="22" width="2.57421875" style="68" customWidth="1"/>
    <col min="23" max="23" width="5.8515625" style="68" customWidth="1"/>
    <col min="24" max="16384" width="9.140625" style="68" customWidth="1"/>
  </cols>
  <sheetData>
    <row r="1" spans="1:23" s="66" customFormat="1" ht="42.75" customHeight="1">
      <c r="A1" s="181" t="s">
        <v>361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2"/>
      <c r="W1" s="2"/>
    </row>
    <row r="2" spans="1:22" ht="15" customHeight="1">
      <c r="A2" s="219" t="s">
        <v>348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67"/>
    </row>
    <row r="3" spans="1:22" ht="15.75" customHeight="1">
      <c r="A3" s="222" t="s">
        <v>391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69"/>
    </row>
    <row r="4" spans="1:22" ht="14.25" customHeight="1">
      <c r="A4" s="221" t="s">
        <v>392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70"/>
    </row>
    <row r="5" spans="1:21" ht="9.75" customHeight="1">
      <c r="A5" s="71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2"/>
      <c r="S5" s="72"/>
      <c r="U5" s="73" t="s">
        <v>386</v>
      </c>
    </row>
    <row r="6" spans="1:22" ht="17.25" customHeight="1">
      <c r="A6" s="202" t="s">
        <v>349</v>
      </c>
      <c r="B6" s="198" t="s">
        <v>334</v>
      </c>
      <c r="C6" s="198" t="s">
        <v>3</v>
      </c>
      <c r="D6" s="202" t="s">
        <v>335</v>
      </c>
      <c r="E6" s="198" t="s">
        <v>350</v>
      </c>
      <c r="F6" s="198" t="s">
        <v>6</v>
      </c>
      <c r="G6" s="198" t="s">
        <v>336</v>
      </c>
      <c r="H6" s="198" t="s">
        <v>337</v>
      </c>
      <c r="I6" s="215" t="s">
        <v>381</v>
      </c>
      <c r="J6" s="216"/>
      <c r="K6" s="217"/>
      <c r="L6" s="212" t="s">
        <v>351</v>
      </c>
      <c r="M6" s="213"/>
      <c r="N6" s="214"/>
      <c r="O6" s="215" t="s">
        <v>382</v>
      </c>
      <c r="P6" s="216"/>
      <c r="Q6" s="217"/>
      <c r="R6" s="202" t="s">
        <v>352</v>
      </c>
      <c r="S6" s="198" t="s">
        <v>353</v>
      </c>
      <c r="T6" s="202" t="s">
        <v>354</v>
      </c>
      <c r="U6" s="198" t="s">
        <v>355</v>
      </c>
      <c r="V6" s="204" t="s">
        <v>356</v>
      </c>
    </row>
    <row r="7" spans="1:22" ht="27.75" customHeight="1">
      <c r="A7" s="203"/>
      <c r="B7" s="199"/>
      <c r="C7" s="199"/>
      <c r="D7" s="203"/>
      <c r="E7" s="199"/>
      <c r="F7" s="199"/>
      <c r="G7" s="199"/>
      <c r="H7" s="199"/>
      <c r="I7" s="74" t="s">
        <v>357</v>
      </c>
      <c r="J7" s="75" t="s">
        <v>358</v>
      </c>
      <c r="K7" s="74" t="s">
        <v>359</v>
      </c>
      <c r="L7" s="74" t="s">
        <v>360</v>
      </c>
      <c r="M7" s="75" t="s">
        <v>358</v>
      </c>
      <c r="N7" s="74" t="s">
        <v>359</v>
      </c>
      <c r="O7" s="74" t="s">
        <v>360</v>
      </c>
      <c r="P7" s="75" t="s">
        <v>358</v>
      </c>
      <c r="Q7" s="74" t="s">
        <v>359</v>
      </c>
      <c r="R7" s="203"/>
      <c r="S7" s="199"/>
      <c r="T7" s="203"/>
      <c r="U7" s="199"/>
      <c r="V7" s="205"/>
    </row>
    <row r="8" spans="1:22" ht="23.25" customHeight="1">
      <c r="A8" s="76">
        <v>1</v>
      </c>
      <c r="B8" s="32" t="s">
        <v>87</v>
      </c>
      <c r="C8" s="22" t="s">
        <v>88</v>
      </c>
      <c r="D8" s="20" t="s">
        <v>70</v>
      </c>
      <c r="E8" s="27" t="s">
        <v>67</v>
      </c>
      <c r="F8" s="22" t="s">
        <v>68</v>
      </c>
      <c r="G8" s="23" t="s">
        <v>24</v>
      </c>
      <c r="H8" s="23" t="s">
        <v>25</v>
      </c>
      <c r="I8" s="77">
        <v>170.5</v>
      </c>
      <c r="J8" s="78">
        <f aca="true" t="shared" si="0" ref="J8:J35">I8/2.6</f>
        <v>65.57692307692308</v>
      </c>
      <c r="K8" s="79">
        <v>2</v>
      </c>
      <c r="L8" s="80">
        <v>171</v>
      </c>
      <c r="M8" s="81">
        <f aca="true" t="shared" si="1" ref="M8:M35">L8/2.6</f>
        <v>65.76923076923077</v>
      </c>
      <c r="N8" s="82">
        <v>2</v>
      </c>
      <c r="O8" s="80">
        <v>173</v>
      </c>
      <c r="P8" s="83">
        <f aca="true" t="shared" si="2" ref="P8:P35">O8/2.6</f>
        <v>66.53846153846153</v>
      </c>
      <c r="Q8" s="82">
        <v>2</v>
      </c>
      <c r="R8" s="82" t="s">
        <v>307</v>
      </c>
      <c r="S8" s="84">
        <f aca="true" t="shared" si="3" ref="S8:S35">I8+L8+O8</f>
        <v>514.5</v>
      </c>
      <c r="T8" s="84">
        <f aca="true" t="shared" si="4" ref="T8:T35">S8/3</f>
        <v>171.5</v>
      </c>
      <c r="U8" s="83">
        <f aca="true" t="shared" si="5" ref="U8:U35">T8/2.6</f>
        <v>65.96153846153845</v>
      </c>
      <c r="V8" s="85"/>
    </row>
    <row r="9" spans="1:22" ht="30" customHeight="1">
      <c r="A9" s="76">
        <v>2</v>
      </c>
      <c r="B9" s="32" t="s">
        <v>85</v>
      </c>
      <c r="C9" s="22" t="s">
        <v>86</v>
      </c>
      <c r="D9" s="20" t="s">
        <v>60</v>
      </c>
      <c r="E9" s="28" t="s">
        <v>101</v>
      </c>
      <c r="F9" s="22" t="s">
        <v>307</v>
      </c>
      <c r="G9" s="23" t="s">
        <v>24</v>
      </c>
      <c r="H9" s="23" t="s">
        <v>25</v>
      </c>
      <c r="I9" s="77">
        <v>170</v>
      </c>
      <c r="J9" s="78">
        <f t="shared" si="0"/>
        <v>65.38461538461539</v>
      </c>
      <c r="K9" s="79">
        <v>3</v>
      </c>
      <c r="L9" s="80">
        <v>162.5</v>
      </c>
      <c r="M9" s="81">
        <f t="shared" si="1"/>
        <v>62.5</v>
      </c>
      <c r="N9" s="82">
        <v>7</v>
      </c>
      <c r="O9" s="80">
        <v>174</v>
      </c>
      <c r="P9" s="83">
        <f t="shared" si="2"/>
        <v>66.92307692307692</v>
      </c>
      <c r="Q9" s="82">
        <v>1</v>
      </c>
      <c r="R9" s="82" t="s">
        <v>307</v>
      </c>
      <c r="S9" s="84">
        <f t="shared" si="3"/>
        <v>506.5</v>
      </c>
      <c r="T9" s="84">
        <f t="shared" si="4"/>
        <v>168.83333333333334</v>
      </c>
      <c r="U9" s="83">
        <f t="shared" si="5"/>
        <v>64.93589743589743</v>
      </c>
      <c r="V9" s="85"/>
    </row>
    <row r="10" spans="1:22" ht="31.5" customHeight="1">
      <c r="A10" s="76">
        <v>3</v>
      </c>
      <c r="B10" s="32" t="s">
        <v>77</v>
      </c>
      <c r="C10" s="22" t="s">
        <v>78</v>
      </c>
      <c r="D10" s="20" t="s">
        <v>70</v>
      </c>
      <c r="E10" s="27" t="s">
        <v>79</v>
      </c>
      <c r="F10" s="22" t="s">
        <v>80</v>
      </c>
      <c r="G10" s="23" t="s">
        <v>24</v>
      </c>
      <c r="H10" s="23" t="s">
        <v>25</v>
      </c>
      <c r="I10" s="77">
        <v>172.5</v>
      </c>
      <c r="J10" s="78">
        <f t="shared" si="0"/>
        <v>66.34615384615384</v>
      </c>
      <c r="K10" s="79">
        <v>1</v>
      </c>
      <c r="L10" s="80">
        <v>162.5</v>
      </c>
      <c r="M10" s="81">
        <f t="shared" si="1"/>
        <v>62.5</v>
      </c>
      <c r="N10" s="82">
        <v>7</v>
      </c>
      <c r="O10" s="80">
        <v>170.5</v>
      </c>
      <c r="P10" s="83">
        <f t="shared" si="2"/>
        <v>65.57692307692308</v>
      </c>
      <c r="Q10" s="82">
        <v>4</v>
      </c>
      <c r="R10" s="82" t="s">
        <v>307</v>
      </c>
      <c r="S10" s="84">
        <f t="shared" si="3"/>
        <v>505.5</v>
      </c>
      <c r="T10" s="84">
        <f t="shared" si="4"/>
        <v>168.5</v>
      </c>
      <c r="U10" s="83">
        <f t="shared" si="5"/>
        <v>64.8076923076923</v>
      </c>
      <c r="V10" s="85"/>
    </row>
    <row r="11" spans="1:22" ht="30.75" customHeight="1">
      <c r="A11" s="76">
        <v>4</v>
      </c>
      <c r="B11" s="57" t="s">
        <v>216</v>
      </c>
      <c r="C11" s="56"/>
      <c r="D11" s="30" t="s">
        <v>128</v>
      </c>
      <c r="E11" s="27" t="s">
        <v>221</v>
      </c>
      <c r="F11" s="22" t="s">
        <v>217</v>
      </c>
      <c r="G11" s="23" t="s">
        <v>24</v>
      </c>
      <c r="H11" s="23" t="s">
        <v>25</v>
      </c>
      <c r="I11" s="77">
        <v>162.5</v>
      </c>
      <c r="J11" s="78">
        <f t="shared" si="0"/>
        <v>62.5</v>
      </c>
      <c r="K11" s="79">
        <v>10</v>
      </c>
      <c r="L11" s="80">
        <v>171.5</v>
      </c>
      <c r="M11" s="81">
        <f t="shared" si="1"/>
        <v>65.96153846153845</v>
      </c>
      <c r="N11" s="82">
        <v>1</v>
      </c>
      <c r="O11" s="80">
        <v>168</v>
      </c>
      <c r="P11" s="83">
        <f t="shared" si="2"/>
        <v>64.61538461538461</v>
      </c>
      <c r="Q11" s="82">
        <v>7</v>
      </c>
      <c r="R11" s="82" t="s">
        <v>307</v>
      </c>
      <c r="S11" s="84">
        <f t="shared" si="3"/>
        <v>502</v>
      </c>
      <c r="T11" s="84">
        <f t="shared" si="4"/>
        <v>167.33333333333334</v>
      </c>
      <c r="U11" s="83">
        <f t="shared" si="5"/>
        <v>64.35897435897436</v>
      </c>
      <c r="V11" s="85"/>
    </row>
    <row r="12" spans="1:22" ht="23.25" customHeight="1">
      <c r="A12" s="76">
        <v>5</v>
      </c>
      <c r="B12" s="29" t="s">
        <v>87</v>
      </c>
      <c r="C12" s="33" t="s">
        <v>88</v>
      </c>
      <c r="D12" s="20" t="s">
        <v>70</v>
      </c>
      <c r="E12" s="27" t="s">
        <v>73</v>
      </c>
      <c r="F12" s="22" t="s">
        <v>74</v>
      </c>
      <c r="G12" s="23" t="s">
        <v>24</v>
      </c>
      <c r="H12" s="23" t="s">
        <v>25</v>
      </c>
      <c r="I12" s="77">
        <v>163.5</v>
      </c>
      <c r="J12" s="78">
        <f t="shared" si="0"/>
        <v>62.88461538461538</v>
      </c>
      <c r="K12" s="79">
        <v>9</v>
      </c>
      <c r="L12" s="80">
        <v>166.5</v>
      </c>
      <c r="M12" s="81">
        <f t="shared" si="1"/>
        <v>64.03846153846153</v>
      </c>
      <c r="N12" s="82">
        <v>4</v>
      </c>
      <c r="O12" s="80">
        <v>171.5</v>
      </c>
      <c r="P12" s="83">
        <f t="shared" si="2"/>
        <v>65.96153846153845</v>
      </c>
      <c r="Q12" s="82">
        <v>3</v>
      </c>
      <c r="R12" s="82" t="s">
        <v>307</v>
      </c>
      <c r="S12" s="84">
        <f t="shared" si="3"/>
        <v>501.5</v>
      </c>
      <c r="T12" s="84">
        <f t="shared" si="4"/>
        <v>167.16666666666666</v>
      </c>
      <c r="U12" s="83">
        <f t="shared" si="5"/>
        <v>64.2948717948718</v>
      </c>
      <c r="V12" s="85"/>
    </row>
    <row r="13" spans="1:22" ht="27.75" customHeight="1">
      <c r="A13" s="76">
        <v>6</v>
      </c>
      <c r="B13" s="32" t="s">
        <v>85</v>
      </c>
      <c r="C13" s="22" t="s">
        <v>86</v>
      </c>
      <c r="D13" s="20" t="s">
        <v>60</v>
      </c>
      <c r="E13" s="28" t="s">
        <v>65</v>
      </c>
      <c r="F13" s="22" t="s">
        <v>66</v>
      </c>
      <c r="G13" s="23" t="s">
        <v>24</v>
      </c>
      <c r="H13" s="23" t="s">
        <v>25</v>
      </c>
      <c r="I13" s="77">
        <v>165</v>
      </c>
      <c r="J13" s="78">
        <f t="shared" si="0"/>
        <v>63.46153846153846</v>
      </c>
      <c r="K13" s="79">
        <v>6</v>
      </c>
      <c r="L13" s="80">
        <v>165.5</v>
      </c>
      <c r="M13" s="81">
        <f t="shared" si="1"/>
        <v>63.65384615384615</v>
      </c>
      <c r="N13" s="82">
        <v>5</v>
      </c>
      <c r="O13" s="80">
        <v>170.5</v>
      </c>
      <c r="P13" s="83">
        <f t="shared" si="2"/>
        <v>65.57692307692308</v>
      </c>
      <c r="Q13" s="82">
        <v>4</v>
      </c>
      <c r="R13" s="82" t="s">
        <v>307</v>
      </c>
      <c r="S13" s="84">
        <f t="shared" si="3"/>
        <v>501</v>
      </c>
      <c r="T13" s="84">
        <f t="shared" si="4"/>
        <v>167</v>
      </c>
      <c r="U13" s="83">
        <f t="shared" si="5"/>
        <v>64.23076923076923</v>
      </c>
      <c r="V13" s="85"/>
    </row>
    <row r="14" spans="1:22" ht="27.75" customHeight="1">
      <c r="A14" s="76">
        <v>6</v>
      </c>
      <c r="B14" s="29" t="s">
        <v>91</v>
      </c>
      <c r="C14" s="22" t="s">
        <v>92</v>
      </c>
      <c r="D14" s="30" t="s">
        <v>37</v>
      </c>
      <c r="E14" s="28" t="s">
        <v>212</v>
      </c>
      <c r="F14" s="22" t="s">
        <v>211</v>
      </c>
      <c r="G14" s="23" t="s">
        <v>24</v>
      </c>
      <c r="H14" s="23" t="s">
        <v>25</v>
      </c>
      <c r="I14" s="77">
        <v>165.5</v>
      </c>
      <c r="J14" s="78">
        <f t="shared" si="0"/>
        <v>63.65384615384615</v>
      </c>
      <c r="K14" s="79">
        <v>5</v>
      </c>
      <c r="L14" s="80">
        <v>167.5</v>
      </c>
      <c r="M14" s="81">
        <f t="shared" si="1"/>
        <v>64.42307692307692</v>
      </c>
      <c r="N14" s="82">
        <v>3</v>
      </c>
      <c r="O14" s="80">
        <v>168</v>
      </c>
      <c r="P14" s="83">
        <f t="shared" si="2"/>
        <v>64.61538461538461</v>
      </c>
      <c r="Q14" s="82">
        <v>7</v>
      </c>
      <c r="R14" s="82" t="s">
        <v>307</v>
      </c>
      <c r="S14" s="84">
        <f t="shared" si="3"/>
        <v>501</v>
      </c>
      <c r="T14" s="84">
        <f t="shared" si="4"/>
        <v>167</v>
      </c>
      <c r="U14" s="83">
        <f t="shared" si="5"/>
        <v>64.23076923076923</v>
      </c>
      <c r="V14" s="85"/>
    </row>
    <row r="15" spans="1:22" ht="23.25" customHeight="1">
      <c r="A15" s="76">
        <v>8</v>
      </c>
      <c r="B15" s="18" t="s">
        <v>93</v>
      </c>
      <c r="C15" s="22" t="s">
        <v>94</v>
      </c>
      <c r="D15" s="30" t="s">
        <v>70</v>
      </c>
      <c r="E15" s="27" t="s">
        <v>95</v>
      </c>
      <c r="F15" s="22" t="s">
        <v>96</v>
      </c>
      <c r="G15" s="23" t="s">
        <v>24</v>
      </c>
      <c r="H15" s="23" t="s">
        <v>25</v>
      </c>
      <c r="I15" s="77">
        <v>168.5</v>
      </c>
      <c r="J15" s="78">
        <f t="shared" si="0"/>
        <v>64.8076923076923</v>
      </c>
      <c r="K15" s="79">
        <v>4</v>
      </c>
      <c r="L15" s="80">
        <v>160</v>
      </c>
      <c r="M15" s="81">
        <f t="shared" si="1"/>
        <v>61.53846153846153</v>
      </c>
      <c r="N15" s="82">
        <v>10</v>
      </c>
      <c r="O15" s="80">
        <v>168</v>
      </c>
      <c r="P15" s="83">
        <f t="shared" si="2"/>
        <v>64.61538461538461</v>
      </c>
      <c r="Q15" s="82">
        <v>7</v>
      </c>
      <c r="R15" s="82" t="s">
        <v>307</v>
      </c>
      <c r="S15" s="84">
        <f t="shared" si="3"/>
        <v>496.5</v>
      </c>
      <c r="T15" s="84">
        <f t="shared" si="4"/>
        <v>165.5</v>
      </c>
      <c r="U15" s="83">
        <f t="shared" si="5"/>
        <v>63.65384615384615</v>
      </c>
      <c r="V15" s="85"/>
    </row>
    <row r="16" spans="1:22" ht="28.5" customHeight="1">
      <c r="A16" s="76">
        <v>9</v>
      </c>
      <c r="B16" s="32" t="s">
        <v>264</v>
      </c>
      <c r="C16" s="22" t="s">
        <v>40</v>
      </c>
      <c r="D16" s="30" t="s">
        <v>37</v>
      </c>
      <c r="E16" s="35" t="s">
        <v>165</v>
      </c>
      <c r="F16" s="22" t="s">
        <v>262</v>
      </c>
      <c r="G16" s="23" t="s">
        <v>161</v>
      </c>
      <c r="H16" s="23" t="s">
        <v>162</v>
      </c>
      <c r="I16" s="77">
        <v>161</v>
      </c>
      <c r="J16" s="78">
        <f t="shared" si="0"/>
        <v>61.92307692307692</v>
      </c>
      <c r="K16" s="79">
        <v>11</v>
      </c>
      <c r="L16" s="80">
        <v>165</v>
      </c>
      <c r="M16" s="81">
        <f t="shared" si="1"/>
        <v>63.46153846153846</v>
      </c>
      <c r="N16" s="82">
        <v>6</v>
      </c>
      <c r="O16" s="80">
        <v>165</v>
      </c>
      <c r="P16" s="83">
        <f t="shared" si="2"/>
        <v>63.46153846153846</v>
      </c>
      <c r="Q16" s="82">
        <v>11</v>
      </c>
      <c r="R16" s="82" t="s">
        <v>307</v>
      </c>
      <c r="S16" s="84">
        <f t="shared" si="3"/>
        <v>491</v>
      </c>
      <c r="T16" s="84">
        <f t="shared" si="4"/>
        <v>163.66666666666666</v>
      </c>
      <c r="U16" s="83">
        <f t="shared" si="5"/>
        <v>62.94871794871794</v>
      </c>
      <c r="V16" s="85"/>
    </row>
    <row r="17" spans="1:22" ht="23.25" customHeight="1">
      <c r="A17" s="76">
        <v>10</v>
      </c>
      <c r="B17" s="38" t="s">
        <v>104</v>
      </c>
      <c r="C17" s="22" t="s">
        <v>105</v>
      </c>
      <c r="D17" s="30" t="s">
        <v>37</v>
      </c>
      <c r="E17" s="27" t="s">
        <v>95</v>
      </c>
      <c r="F17" s="22" t="s">
        <v>96</v>
      </c>
      <c r="G17" s="23" t="s">
        <v>24</v>
      </c>
      <c r="H17" s="23" t="s">
        <v>25</v>
      </c>
      <c r="I17" s="77">
        <v>164.5</v>
      </c>
      <c r="J17" s="78">
        <f t="shared" si="0"/>
        <v>63.26923076923077</v>
      </c>
      <c r="K17" s="79">
        <v>7</v>
      </c>
      <c r="L17" s="80">
        <v>159.5</v>
      </c>
      <c r="M17" s="81">
        <f t="shared" si="1"/>
        <v>61.34615384615385</v>
      </c>
      <c r="N17" s="82">
        <v>12</v>
      </c>
      <c r="O17" s="80">
        <v>163</v>
      </c>
      <c r="P17" s="83">
        <f t="shared" si="2"/>
        <v>62.69230769230769</v>
      </c>
      <c r="Q17" s="82">
        <v>12</v>
      </c>
      <c r="R17" s="82" t="s">
        <v>307</v>
      </c>
      <c r="S17" s="84">
        <f t="shared" si="3"/>
        <v>487</v>
      </c>
      <c r="T17" s="84">
        <f t="shared" si="4"/>
        <v>162.33333333333334</v>
      </c>
      <c r="U17" s="83">
        <f t="shared" si="5"/>
        <v>62.43589743589744</v>
      </c>
      <c r="V17" s="85"/>
    </row>
    <row r="18" spans="1:22" ht="29.25" customHeight="1">
      <c r="A18" s="76">
        <v>11</v>
      </c>
      <c r="B18" s="18" t="s">
        <v>93</v>
      </c>
      <c r="C18" s="22" t="s">
        <v>94</v>
      </c>
      <c r="D18" s="30" t="s">
        <v>70</v>
      </c>
      <c r="E18" s="28" t="s">
        <v>226</v>
      </c>
      <c r="F18" s="22" t="s">
        <v>225</v>
      </c>
      <c r="G18" s="23" t="s">
        <v>24</v>
      </c>
      <c r="H18" s="23" t="s">
        <v>25</v>
      </c>
      <c r="I18" s="77">
        <v>158.5</v>
      </c>
      <c r="J18" s="78">
        <f t="shared" si="0"/>
        <v>60.96153846153846</v>
      </c>
      <c r="K18" s="79">
        <v>14</v>
      </c>
      <c r="L18" s="80">
        <v>157</v>
      </c>
      <c r="M18" s="81">
        <f t="shared" si="1"/>
        <v>60.38461538461538</v>
      </c>
      <c r="N18" s="82">
        <v>14</v>
      </c>
      <c r="O18" s="80">
        <v>168</v>
      </c>
      <c r="P18" s="83">
        <f t="shared" si="2"/>
        <v>64.61538461538461</v>
      </c>
      <c r="Q18" s="82">
        <v>7</v>
      </c>
      <c r="R18" s="82" t="s">
        <v>307</v>
      </c>
      <c r="S18" s="84">
        <f t="shared" si="3"/>
        <v>483.5</v>
      </c>
      <c r="T18" s="84">
        <f t="shared" si="4"/>
        <v>161.16666666666666</v>
      </c>
      <c r="U18" s="83">
        <f t="shared" si="5"/>
        <v>61.98717948717948</v>
      </c>
      <c r="V18" s="85"/>
    </row>
    <row r="19" spans="1:22" ht="30" customHeight="1">
      <c r="A19" s="76">
        <v>12</v>
      </c>
      <c r="B19" s="32" t="s">
        <v>279</v>
      </c>
      <c r="C19" s="22" t="s">
        <v>280</v>
      </c>
      <c r="D19" s="30" t="s">
        <v>121</v>
      </c>
      <c r="E19" s="27" t="s">
        <v>281</v>
      </c>
      <c r="F19" s="22" t="s">
        <v>282</v>
      </c>
      <c r="G19" s="23" t="s">
        <v>283</v>
      </c>
      <c r="H19" s="23" t="s">
        <v>284</v>
      </c>
      <c r="I19" s="77">
        <v>156.5</v>
      </c>
      <c r="J19" s="78">
        <f t="shared" si="0"/>
        <v>60.19230769230769</v>
      </c>
      <c r="K19" s="79">
        <v>16</v>
      </c>
      <c r="L19" s="80">
        <v>157.5</v>
      </c>
      <c r="M19" s="81">
        <f t="shared" si="1"/>
        <v>60.57692307692307</v>
      </c>
      <c r="N19" s="82">
        <v>13</v>
      </c>
      <c r="O19" s="80">
        <v>168.5</v>
      </c>
      <c r="P19" s="83">
        <f t="shared" si="2"/>
        <v>64.8076923076923</v>
      </c>
      <c r="Q19" s="82">
        <v>6</v>
      </c>
      <c r="R19" s="82" t="s">
        <v>307</v>
      </c>
      <c r="S19" s="84">
        <f t="shared" si="3"/>
        <v>482.5</v>
      </c>
      <c r="T19" s="84">
        <f t="shared" si="4"/>
        <v>160.83333333333334</v>
      </c>
      <c r="U19" s="83">
        <f t="shared" si="5"/>
        <v>61.85897435897436</v>
      </c>
      <c r="V19" s="85"/>
    </row>
    <row r="20" spans="1:22" ht="30.75" customHeight="1">
      <c r="A20" s="76">
        <v>13</v>
      </c>
      <c r="B20" s="38" t="s">
        <v>102</v>
      </c>
      <c r="C20" s="22" t="s">
        <v>103</v>
      </c>
      <c r="D20" s="30" t="s">
        <v>37</v>
      </c>
      <c r="E20" s="27" t="s">
        <v>56</v>
      </c>
      <c r="F20" s="22" t="s">
        <v>57</v>
      </c>
      <c r="G20" s="23" t="s">
        <v>24</v>
      </c>
      <c r="H20" s="23" t="s">
        <v>25</v>
      </c>
      <c r="I20" s="77">
        <v>159</v>
      </c>
      <c r="J20" s="78">
        <f t="shared" si="0"/>
        <v>61.15384615384615</v>
      </c>
      <c r="K20" s="79">
        <v>13</v>
      </c>
      <c r="L20" s="80">
        <v>160</v>
      </c>
      <c r="M20" s="81">
        <f t="shared" si="1"/>
        <v>61.53846153846153</v>
      </c>
      <c r="N20" s="82">
        <v>10</v>
      </c>
      <c r="O20" s="80">
        <v>161.5</v>
      </c>
      <c r="P20" s="83">
        <f t="shared" si="2"/>
        <v>62.11538461538461</v>
      </c>
      <c r="Q20" s="82">
        <v>13</v>
      </c>
      <c r="R20" s="82" t="s">
        <v>307</v>
      </c>
      <c r="S20" s="84">
        <f t="shared" si="3"/>
        <v>480.5</v>
      </c>
      <c r="T20" s="84">
        <f t="shared" si="4"/>
        <v>160.16666666666666</v>
      </c>
      <c r="U20" s="83">
        <f t="shared" si="5"/>
        <v>61.602564102564095</v>
      </c>
      <c r="V20" s="85"/>
    </row>
    <row r="21" spans="1:22" ht="30" customHeight="1">
      <c r="A21" s="76">
        <v>14</v>
      </c>
      <c r="B21" s="32" t="s">
        <v>91</v>
      </c>
      <c r="C21" s="22" t="s">
        <v>92</v>
      </c>
      <c r="D21" s="30" t="s">
        <v>37</v>
      </c>
      <c r="E21" s="21" t="s">
        <v>81</v>
      </c>
      <c r="F21" s="22" t="s">
        <v>82</v>
      </c>
      <c r="G21" s="23" t="s">
        <v>24</v>
      </c>
      <c r="H21" s="23" t="s">
        <v>25</v>
      </c>
      <c r="I21" s="77">
        <v>164.5</v>
      </c>
      <c r="J21" s="78">
        <f t="shared" si="0"/>
        <v>63.26923076923077</v>
      </c>
      <c r="K21" s="79">
        <v>7</v>
      </c>
      <c r="L21" s="80">
        <v>162</v>
      </c>
      <c r="M21" s="81">
        <f t="shared" si="1"/>
        <v>62.30769230769231</v>
      </c>
      <c r="N21" s="82">
        <v>9</v>
      </c>
      <c r="O21" s="80">
        <v>151.5</v>
      </c>
      <c r="P21" s="83">
        <f t="shared" si="2"/>
        <v>58.26923076923077</v>
      </c>
      <c r="Q21" s="82">
        <v>18</v>
      </c>
      <c r="R21" s="82" t="s">
        <v>307</v>
      </c>
      <c r="S21" s="84">
        <f t="shared" si="3"/>
        <v>478</v>
      </c>
      <c r="T21" s="84">
        <f t="shared" si="4"/>
        <v>159.33333333333334</v>
      </c>
      <c r="U21" s="83">
        <f t="shared" si="5"/>
        <v>61.282051282051285</v>
      </c>
      <c r="V21" s="85"/>
    </row>
    <row r="22" spans="1:22" ht="29.25" customHeight="1">
      <c r="A22" s="86">
        <v>15</v>
      </c>
      <c r="B22" s="29" t="s">
        <v>91</v>
      </c>
      <c r="C22" s="33" t="s">
        <v>92</v>
      </c>
      <c r="D22" s="30" t="s">
        <v>37</v>
      </c>
      <c r="E22" s="28" t="s">
        <v>65</v>
      </c>
      <c r="F22" s="33" t="s">
        <v>66</v>
      </c>
      <c r="G22" s="40" t="s">
        <v>24</v>
      </c>
      <c r="H22" s="40" t="s">
        <v>25</v>
      </c>
      <c r="I22" s="147">
        <v>159.5</v>
      </c>
      <c r="J22" s="148">
        <f t="shared" si="0"/>
        <v>61.34615384615385</v>
      </c>
      <c r="K22" s="149">
        <v>12</v>
      </c>
      <c r="L22" s="150">
        <v>153</v>
      </c>
      <c r="M22" s="151">
        <f t="shared" si="1"/>
        <v>58.84615384615385</v>
      </c>
      <c r="N22" s="152">
        <v>17</v>
      </c>
      <c r="O22" s="150">
        <v>156</v>
      </c>
      <c r="P22" s="153">
        <f t="shared" si="2"/>
        <v>60</v>
      </c>
      <c r="Q22" s="152">
        <v>16</v>
      </c>
      <c r="R22" s="152" t="s">
        <v>307</v>
      </c>
      <c r="S22" s="154">
        <f t="shared" si="3"/>
        <v>468.5</v>
      </c>
      <c r="T22" s="154">
        <f t="shared" si="4"/>
        <v>156.16666666666666</v>
      </c>
      <c r="U22" s="153">
        <f t="shared" si="5"/>
        <v>60.064102564102555</v>
      </c>
      <c r="V22" s="85"/>
    </row>
    <row r="23" spans="1:22" ht="23.25" customHeight="1">
      <c r="A23" s="86">
        <v>16</v>
      </c>
      <c r="B23" s="29" t="s">
        <v>166</v>
      </c>
      <c r="C23" s="33" t="s">
        <v>167</v>
      </c>
      <c r="D23" s="20" t="s">
        <v>70</v>
      </c>
      <c r="E23" s="28" t="s">
        <v>265</v>
      </c>
      <c r="F23" s="33" t="s">
        <v>266</v>
      </c>
      <c r="G23" s="40" t="s">
        <v>170</v>
      </c>
      <c r="H23" s="40" t="s">
        <v>174</v>
      </c>
      <c r="I23" s="147">
        <v>155.5</v>
      </c>
      <c r="J23" s="148">
        <f t="shared" si="0"/>
        <v>59.80769230769231</v>
      </c>
      <c r="K23" s="149">
        <v>17</v>
      </c>
      <c r="L23" s="150">
        <v>155</v>
      </c>
      <c r="M23" s="151">
        <f t="shared" si="1"/>
        <v>59.61538461538461</v>
      </c>
      <c r="N23" s="152">
        <v>15</v>
      </c>
      <c r="O23" s="150">
        <v>157</v>
      </c>
      <c r="P23" s="153">
        <f t="shared" si="2"/>
        <v>60.38461538461538</v>
      </c>
      <c r="Q23" s="152">
        <v>15</v>
      </c>
      <c r="R23" s="152" t="s">
        <v>307</v>
      </c>
      <c r="S23" s="154">
        <f t="shared" si="3"/>
        <v>467.5</v>
      </c>
      <c r="T23" s="154">
        <f t="shared" si="4"/>
        <v>155.83333333333334</v>
      </c>
      <c r="U23" s="153">
        <f t="shared" si="5"/>
        <v>59.93589743589744</v>
      </c>
      <c r="V23" s="85"/>
    </row>
    <row r="24" spans="1:22" ht="28.5" customHeight="1">
      <c r="A24" s="86">
        <v>17</v>
      </c>
      <c r="B24" s="29" t="s">
        <v>77</v>
      </c>
      <c r="C24" s="33" t="s">
        <v>78</v>
      </c>
      <c r="D24" s="20" t="s">
        <v>70</v>
      </c>
      <c r="E24" s="35" t="s">
        <v>81</v>
      </c>
      <c r="F24" s="33" t="s">
        <v>82</v>
      </c>
      <c r="G24" s="40" t="s">
        <v>24</v>
      </c>
      <c r="H24" s="40" t="s">
        <v>25</v>
      </c>
      <c r="I24" s="147">
        <v>152.5</v>
      </c>
      <c r="J24" s="148">
        <f t="shared" si="0"/>
        <v>58.65384615384615</v>
      </c>
      <c r="K24" s="149">
        <v>18</v>
      </c>
      <c r="L24" s="150">
        <v>151</v>
      </c>
      <c r="M24" s="151">
        <f t="shared" si="1"/>
        <v>58.07692307692307</v>
      </c>
      <c r="N24" s="152">
        <v>19</v>
      </c>
      <c r="O24" s="150">
        <v>158</v>
      </c>
      <c r="P24" s="153">
        <f t="shared" si="2"/>
        <v>60.76923076923077</v>
      </c>
      <c r="Q24" s="152">
        <v>14</v>
      </c>
      <c r="R24" s="152" t="s">
        <v>307</v>
      </c>
      <c r="S24" s="154">
        <f t="shared" si="3"/>
        <v>461.5</v>
      </c>
      <c r="T24" s="154">
        <f t="shared" si="4"/>
        <v>153.83333333333334</v>
      </c>
      <c r="U24" s="153">
        <f t="shared" si="5"/>
        <v>59.16666666666667</v>
      </c>
      <c r="V24" s="85"/>
    </row>
    <row r="25" spans="1:22" ht="23.25" customHeight="1">
      <c r="A25" s="86">
        <v>18</v>
      </c>
      <c r="B25" s="29" t="s">
        <v>131</v>
      </c>
      <c r="C25" s="33" t="s">
        <v>132</v>
      </c>
      <c r="D25" s="30" t="s">
        <v>37</v>
      </c>
      <c r="E25" s="28" t="s">
        <v>112</v>
      </c>
      <c r="F25" s="33" t="s">
        <v>307</v>
      </c>
      <c r="G25" s="40" t="s">
        <v>24</v>
      </c>
      <c r="H25" s="40" t="s">
        <v>25</v>
      </c>
      <c r="I25" s="147">
        <v>152.5</v>
      </c>
      <c r="J25" s="148">
        <f t="shared" si="0"/>
        <v>58.65384615384615</v>
      </c>
      <c r="K25" s="149">
        <v>18</v>
      </c>
      <c r="L25" s="150">
        <v>149</v>
      </c>
      <c r="M25" s="151">
        <f t="shared" si="1"/>
        <v>57.30769230769231</v>
      </c>
      <c r="N25" s="152">
        <v>20</v>
      </c>
      <c r="O25" s="150">
        <v>156</v>
      </c>
      <c r="P25" s="153">
        <f t="shared" si="2"/>
        <v>60</v>
      </c>
      <c r="Q25" s="152">
        <v>16</v>
      </c>
      <c r="R25" s="152" t="s">
        <v>307</v>
      </c>
      <c r="S25" s="154">
        <f t="shared" si="3"/>
        <v>457.5</v>
      </c>
      <c r="T25" s="154">
        <f t="shared" si="4"/>
        <v>152.5</v>
      </c>
      <c r="U25" s="153">
        <f t="shared" si="5"/>
        <v>58.65384615384615</v>
      </c>
      <c r="V25" s="85"/>
    </row>
    <row r="26" spans="1:22" ht="29.25" customHeight="1">
      <c r="A26" s="86">
        <v>19</v>
      </c>
      <c r="B26" s="18" t="s">
        <v>270</v>
      </c>
      <c r="C26" s="33" t="s">
        <v>271</v>
      </c>
      <c r="D26" s="30" t="s">
        <v>37</v>
      </c>
      <c r="E26" s="28" t="s">
        <v>175</v>
      </c>
      <c r="F26" s="33" t="s">
        <v>176</v>
      </c>
      <c r="G26" s="40" t="s">
        <v>274</v>
      </c>
      <c r="H26" s="40" t="s">
        <v>183</v>
      </c>
      <c r="I26" s="147">
        <v>157</v>
      </c>
      <c r="J26" s="148">
        <f t="shared" si="0"/>
        <v>60.38461538461538</v>
      </c>
      <c r="K26" s="149">
        <v>15</v>
      </c>
      <c r="L26" s="150">
        <v>148</v>
      </c>
      <c r="M26" s="151">
        <f t="shared" si="1"/>
        <v>56.92307692307692</v>
      </c>
      <c r="N26" s="152">
        <v>21</v>
      </c>
      <c r="O26" s="150">
        <v>149</v>
      </c>
      <c r="P26" s="153">
        <f t="shared" si="2"/>
        <v>57.30769230769231</v>
      </c>
      <c r="Q26" s="152">
        <v>19</v>
      </c>
      <c r="R26" s="152" t="s">
        <v>307</v>
      </c>
      <c r="S26" s="154">
        <f t="shared" si="3"/>
        <v>454</v>
      </c>
      <c r="T26" s="154">
        <f t="shared" si="4"/>
        <v>151.33333333333334</v>
      </c>
      <c r="U26" s="153">
        <f t="shared" si="5"/>
        <v>58.205128205128204</v>
      </c>
      <c r="V26" s="85"/>
    </row>
    <row r="27" spans="1:22" ht="29.25" customHeight="1">
      <c r="A27" s="86">
        <v>20</v>
      </c>
      <c r="B27" s="29" t="s">
        <v>177</v>
      </c>
      <c r="C27" s="33" t="s">
        <v>178</v>
      </c>
      <c r="D27" s="30" t="s">
        <v>37</v>
      </c>
      <c r="E27" s="28" t="s">
        <v>168</v>
      </c>
      <c r="F27" s="33" t="s">
        <v>169</v>
      </c>
      <c r="G27" s="40" t="s">
        <v>170</v>
      </c>
      <c r="H27" s="40" t="s">
        <v>171</v>
      </c>
      <c r="I27" s="147">
        <v>151.5</v>
      </c>
      <c r="J27" s="148">
        <f t="shared" si="0"/>
        <v>58.26923076923077</v>
      </c>
      <c r="K27" s="149">
        <v>20</v>
      </c>
      <c r="L27" s="150">
        <v>153.5</v>
      </c>
      <c r="M27" s="151">
        <f t="shared" si="1"/>
        <v>59.03846153846153</v>
      </c>
      <c r="N27" s="152">
        <v>16</v>
      </c>
      <c r="O27" s="150">
        <v>143</v>
      </c>
      <c r="P27" s="153">
        <f t="shared" si="2"/>
        <v>55</v>
      </c>
      <c r="Q27" s="152">
        <v>22</v>
      </c>
      <c r="R27" s="152" t="s">
        <v>307</v>
      </c>
      <c r="S27" s="154">
        <f t="shared" si="3"/>
        <v>448</v>
      </c>
      <c r="T27" s="154">
        <f t="shared" si="4"/>
        <v>149.33333333333334</v>
      </c>
      <c r="U27" s="153">
        <f t="shared" si="5"/>
        <v>57.43589743589744</v>
      </c>
      <c r="V27" s="85"/>
    </row>
    <row r="28" spans="1:22" ht="23.25" customHeight="1">
      <c r="A28" s="76">
        <v>21</v>
      </c>
      <c r="B28" s="32" t="s">
        <v>106</v>
      </c>
      <c r="C28" s="22" t="s">
        <v>40</v>
      </c>
      <c r="D28" s="30" t="s">
        <v>37</v>
      </c>
      <c r="E28" s="27" t="s">
        <v>89</v>
      </c>
      <c r="F28" s="22" t="s">
        <v>90</v>
      </c>
      <c r="G28" s="23" t="s">
        <v>24</v>
      </c>
      <c r="H28" s="23" t="s">
        <v>25</v>
      </c>
      <c r="I28" s="77">
        <v>151</v>
      </c>
      <c r="J28" s="78">
        <f t="shared" si="0"/>
        <v>58.07692307692307</v>
      </c>
      <c r="K28" s="79">
        <v>21</v>
      </c>
      <c r="L28" s="80">
        <v>151.5</v>
      </c>
      <c r="M28" s="81">
        <f t="shared" si="1"/>
        <v>58.26923076923077</v>
      </c>
      <c r="N28" s="82">
        <v>18</v>
      </c>
      <c r="O28" s="80">
        <v>145</v>
      </c>
      <c r="P28" s="83">
        <f t="shared" si="2"/>
        <v>55.76923076923077</v>
      </c>
      <c r="Q28" s="82">
        <v>21</v>
      </c>
      <c r="R28" s="82" t="s">
        <v>307</v>
      </c>
      <c r="S28" s="84">
        <f t="shared" si="3"/>
        <v>447.5</v>
      </c>
      <c r="T28" s="84">
        <f t="shared" si="4"/>
        <v>149.16666666666666</v>
      </c>
      <c r="U28" s="83">
        <f t="shared" si="5"/>
        <v>57.37179487179487</v>
      </c>
      <c r="V28" s="85"/>
    </row>
    <row r="29" spans="1:22" ht="31.5" customHeight="1">
      <c r="A29" s="76" t="s">
        <v>342</v>
      </c>
      <c r="B29" s="37" t="s">
        <v>69</v>
      </c>
      <c r="C29" s="22"/>
      <c r="D29" s="20" t="s">
        <v>70</v>
      </c>
      <c r="E29" s="58" t="s">
        <v>207</v>
      </c>
      <c r="F29" s="22" t="s">
        <v>208</v>
      </c>
      <c r="G29" s="23" t="s">
        <v>24</v>
      </c>
      <c r="H29" s="23" t="s">
        <v>25</v>
      </c>
      <c r="I29" s="77">
        <v>147.5</v>
      </c>
      <c r="J29" s="78">
        <f t="shared" si="0"/>
        <v>56.730769230769226</v>
      </c>
      <c r="K29" s="79">
        <v>22</v>
      </c>
      <c r="L29" s="80">
        <v>144</v>
      </c>
      <c r="M29" s="81">
        <f t="shared" si="1"/>
        <v>55.38461538461538</v>
      </c>
      <c r="N29" s="82">
        <v>27</v>
      </c>
      <c r="O29" s="80">
        <v>148</v>
      </c>
      <c r="P29" s="83">
        <f t="shared" si="2"/>
        <v>56.92307692307692</v>
      </c>
      <c r="Q29" s="82">
        <v>20</v>
      </c>
      <c r="R29" s="82" t="s">
        <v>307</v>
      </c>
      <c r="S29" s="84">
        <f t="shared" si="3"/>
        <v>439.5</v>
      </c>
      <c r="T29" s="84">
        <f t="shared" si="4"/>
        <v>146.5</v>
      </c>
      <c r="U29" s="83">
        <f t="shared" si="5"/>
        <v>56.34615384615385</v>
      </c>
      <c r="V29" s="85"/>
    </row>
    <row r="30" spans="1:22" ht="28.5" customHeight="1">
      <c r="A30" s="76">
        <v>22</v>
      </c>
      <c r="B30" s="32" t="s">
        <v>99</v>
      </c>
      <c r="C30" s="22" t="s">
        <v>100</v>
      </c>
      <c r="D30" s="30" t="s">
        <v>70</v>
      </c>
      <c r="E30" s="27" t="s">
        <v>56</v>
      </c>
      <c r="F30" s="22" t="s">
        <v>57</v>
      </c>
      <c r="G30" s="23" t="s">
        <v>24</v>
      </c>
      <c r="H30" s="23" t="s">
        <v>25</v>
      </c>
      <c r="I30" s="77">
        <v>145.5</v>
      </c>
      <c r="J30" s="78">
        <f t="shared" si="0"/>
        <v>55.96153846153846</v>
      </c>
      <c r="K30" s="79">
        <v>23</v>
      </c>
      <c r="L30" s="80">
        <v>145.5</v>
      </c>
      <c r="M30" s="81">
        <f t="shared" si="1"/>
        <v>55.96153846153846</v>
      </c>
      <c r="N30" s="82">
        <v>25</v>
      </c>
      <c r="O30" s="80">
        <v>136</v>
      </c>
      <c r="P30" s="83">
        <f t="shared" si="2"/>
        <v>52.30769230769231</v>
      </c>
      <c r="Q30" s="82">
        <v>23</v>
      </c>
      <c r="R30" s="82" t="s">
        <v>307</v>
      </c>
      <c r="S30" s="84">
        <f t="shared" si="3"/>
        <v>427</v>
      </c>
      <c r="T30" s="84">
        <f t="shared" si="4"/>
        <v>142.33333333333334</v>
      </c>
      <c r="U30" s="83">
        <f t="shared" si="5"/>
        <v>54.743589743589745</v>
      </c>
      <c r="V30" s="85"/>
    </row>
    <row r="31" spans="1:22" ht="23.25" customHeight="1">
      <c r="A31" s="76">
        <v>23</v>
      </c>
      <c r="B31" s="38" t="s">
        <v>126</v>
      </c>
      <c r="C31" s="22" t="s">
        <v>127</v>
      </c>
      <c r="D31" s="20" t="s">
        <v>128</v>
      </c>
      <c r="E31" s="27" t="s">
        <v>110</v>
      </c>
      <c r="F31" s="22" t="s">
        <v>111</v>
      </c>
      <c r="G31" s="23" t="s">
        <v>24</v>
      </c>
      <c r="H31" s="23" t="s">
        <v>25</v>
      </c>
      <c r="I31" s="77">
        <v>143</v>
      </c>
      <c r="J31" s="78">
        <f t="shared" si="0"/>
        <v>55</v>
      </c>
      <c r="K31" s="79">
        <v>24</v>
      </c>
      <c r="L31" s="80">
        <v>148</v>
      </c>
      <c r="M31" s="81">
        <f t="shared" si="1"/>
        <v>56.92307692307692</v>
      </c>
      <c r="N31" s="82">
        <v>21</v>
      </c>
      <c r="O31" s="80">
        <v>134</v>
      </c>
      <c r="P31" s="83">
        <f t="shared" si="2"/>
        <v>51.53846153846154</v>
      </c>
      <c r="Q31" s="82">
        <v>24</v>
      </c>
      <c r="R31" s="82" t="s">
        <v>307</v>
      </c>
      <c r="S31" s="84">
        <f t="shared" si="3"/>
        <v>425</v>
      </c>
      <c r="T31" s="84">
        <f t="shared" si="4"/>
        <v>141.66666666666666</v>
      </c>
      <c r="U31" s="83">
        <f t="shared" si="5"/>
        <v>54.48717948717948</v>
      </c>
      <c r="V31" s="85"/>
    </row>
    <row r="32" spans="1:22" ht="23.25" customHeight="1">
      <c r="A32" s="76">
        <v>24</v>
      </c>
      <c r="B32" s="32" t="s">
        <v>250</v>
      </c>
      <c r="C32" s="22" t="s">
        <v>40</v>
      </c>
      <c r="D32" s="30" t="s">
        <v>37</v>
      </c>
      <c r="E32" s="21" t="s">
        <v>124</v>
      </c>
      <c r="F32" s="22" t="s">
        <v>125</v>
      </c>
      <c r="G32" s="23" t="s">
        <v>24</v>
      </c>
      <c r="H32" s="23" t="s">
        <v>25</v>
      </c>
      <c r="I32" s="77">
        <v>136.5</v>
      </c>
      <c r="J32" s="78">
        <f t="shared" si="0"/>
        <v>52.5</v>
      </c>
      <c r="K32" s="79">
        <v>25</v>
      </c>
      <c r="L32" s="80">
        <v>144.5</v>
      </c>
      <c r="M32" s="81">
        <f t="shared" si="1"/>
        <v>55.57692307692307</v>
      </c>
      <c r="N32" s="82">
        <v>26</v>
      </c>
      <c r="O32" s="80">
        <v>129.5</v>
      </c>
      <c r="P32" s="83">
        <f t="shared" si="2"/>
        <v>49.80769230769231</v>
      </c>
      <c r="Q32" s="82">
        <v>26</v>
      </c>
      <c r="R32" s="82" t="s">
        <v>307</v>
      </c>
      <c r="S32" s="84">
        <f t="shared" si="3"/>
        <v>410.5</v>
      </c>
      <c r="T32" s="84">
        <f t="shared" si="4"/>
        <v>136.83333333333334</v>
      </c>
      <c r="U32" s="83">
        <f t="shared" si="5"/>
        <v>52.62820512820513</v>
      </c>
      <c r="V32" s="85"/>
    </row>
    <row r="33" spans="1:22" ht="32.25" customHeight="1">
      <c r="A33" s="76">
        <v>25</v>
      </c>
      <c r="B33" s="32" t="s">
        <v>107</v>
      </c>
      <c r="C33" s="22" t="s">
        <v>40</v>
      </c>
      <c r="D33" s="30" t="s">
        <v>37</v>
      </c>
      <c r="E33" s="27" t="s">
        <v>65</v>
      </c>
      <c r="F33" s="22" t="s">
        <v>66</v>
      </c>
      <c r="G33" s="23" t="s">
        <v>24</v>
      </c>
      <c r="H33" s="23" t="s">
        <v>25</v>
      </c>
      <c r="I33" s="77">
        <v>134</v>
      </c>
      <c r="J33" s="78">
        <f t="shared" si="0"/>
        <v>51.53846153846154</v>
      </c>
      <c r="K33" s="79">
        <v>26</v>
      </c>
      <c r="L33" s="80">
        <v>126.5</v>
      </c>
      <c r="M33" s="81">
        <f t="shared" si="1"/>
        <v>48.65384615384615</v>
      </c>
      <c r="N33" s="82">
        <v>23</v>
      </c>
      <c r="O33" s="80">
        <v>130.5</v>
      </c>
      <c r="P33" s="83">
        <f t="shared" si="2"/>
        <v>50.19230769230769</v>
      </c>
      <c r="Q33" s="82">
        <v>25</v>
      </c>
      <c r="R33" s="82" t="s">
        <v>307</v>
      </c>
      <c r="S33" s="84">
        <f t="shared" si="3"/>
        <v>391</v>
      </c>
      <c r="T33" s="84">
        <f t="shared" si="4"/>
        <v>130.33333333333334</v>
      </c>
      <c r="U33" s="83">
        <f t="shared" si="5"/>
        <v>50.12820512820513</v>
      </c>
      <c r="V33" s="85"/>
    </row>
    <row r="34" spans="1:22" ht="30" customHeight="1">
      <c r="A34" s="76">
        <v>26</v>
      </c>
      <c r="B34" s="29" t="s">
        <v>77</v>
      </c>
      <c r="C34" s="22" t="s">
        <v>78</v>
      </c>
      <c r="D34" s="20" t="s">
        <v>70</v>
      </c>
      <c r="E34" s="58" t="s">
        <v>207</v>
      </c>
      <c r="F34" s="22" t="s">
        <v>208</v>
      </c>
      <c r="G34" s="23" t="s">
        <v>24</v>
      </c>
      <c r="H34" s="23" t="s">
        <v>25</v>
      </c>
      <c r="I34" s="77">
        <v>130.5</v>
      </c>
      <c r="J34" s="78">
        <f t="shared" si="0"/>
        <v>50.19230769230769</v>
      </c>
      <c r="K34" s="79">
        <v>27</v>
      </c>
      <c r="L34" s="80">
        <v>125</v>
      </c>
      <c r="M34" s="81">
        <f t="shared" si="1"/>
        <v>48.07692307692307</v>
      </c>
      <c r="N34" s="82">
        <v>24</v>
      </c>
      <c r="O34" s="80">
        <v>128.5</v>
      </c>
      <c r="P34" s="83">
        <f t="shared" si="2"/>
        <v>49.42307692307692</v>
      </c>
      <c r="Q34" s="82">
        <v>27</v>
      </c>
      <c r="R34" s="82" t="s">
        <v>307</v>
      </c>
      <c r="S34" s="84">
        <f t="shared" si="3"/>
        <v>384</v>
      </c>
      <c r="T34" s="84">
        <f t="shared" si="4"/>
        <v>128</v>
      </c>
      <c r="U34" s="83">
        <f t="shared" si="5"/>
        <v>49.230769230769226</v>
      </c>
      <c r="V34" s="85"/>
    </row>
    <row r="35" spans="1:22" ht="23.25" customHeight="1">
      <c r="A35" s="76">
        <v>27</v>
      </c>
      <c r="B35" s="32" t="s">
        <v>134</v>
      </c>
      <c r="C35" s="22"/>
      <c r="D35" s="20" t="s">
        <v>37</v>
      </c>
      <c r="E35" s="27" t="s">
        <v>112</v>
      </c>
      <c r="F35" s="22" t="s">
        <v>307</v>
      </c>
      <c r="G35" s="23" t="s">
        <v>24</v>
      </c>
      <c r="H35" s="23" t="s">
        <v>25</v>
      </c>
      <c r="I35" s="77">
        <v>127.5</v>
      </c>
      <c r="J35" s="78">
        <f t="shared" si="0"/>
        <v>49.03846153846154</v>
      </c>
      <c r="K35" s="79">
        <v>28</v>
      </c>
      <c r="L35" s="80">
        <v>118</v>
      </c>
      <c r="M35" s="81">
        <f t="shared" si="1"/>
        <v>45.38461538461538</v>
      </c>
      <c r="N35" s="82">
        <v>28</v>
      </c>
      <c r="O35" s="80">
        <v>125</v>
      </c>
      <c r="P35" s="83">
        <f t="shared" si="2"/>
        <v>48.07692307692307</v>
      </c>
      <c r="Q35" s="82">
        <v>28</v>
      </c>
      <c r="R35" s="82">
        <v>2</v>
      </c>
      <c r="S35" s="84">
        <f t="shared" si="3"/>
        <v>370.5</v>
      </c>
      <c r="T35" s="84">
        <f t="shared" si="4"/>
        <v>123.5</v>
      </c>
      <c r="U35" s="83">
        <f t="shared" si="5"/>
        <v>47.5</v>
      </c>
      <c r="V35" s="85"/>
    </row>
    <row r="36" spans="1:22" ht="20.25" customHeight="1">
      <c r="A36" s="87"/>
      <c r="B36" s="88"/>
      <c r="C36" s="89"/>
      <c r="D36" s="89"/>
      <c r="E36" s="64"/>
      <c r="F36" s="64"/>
      <c r="G36" s="24"/>
      <c r="H36" s="24"/>
      <c r="I36" s="90"/>
      <c r="J36" s="91"/>
      <c r="K36" s="44"/>
      <c r="L36" s="92"/>
      <c r="M36" s="93"/>
      <c r="N36" s="43"/>
      <c r="O36" s="92"/>
      <c r="P36" s="94"/>
      <c r="Q36" s="43"/>
      <c r="R36" s="43"/>
      <c r="S36" s="95"/>
      <c r="T36" s="95"/>
      <c r="U36" s="94"/>
      <c r="V36" s="94"/>
    </row>
    <row r="37" spans="1:21" ht="12" customHeight="1">
      <c r="A37" s="96" t="s">
        <v>338</v>
      </c>
      <c r="C37" s="96"/>
      <c r="D37" s="96"/>
      <c r="E37" s="96"/>
      <c r="F37" s="96"/>
      <c r="G37" s="96"/>
      <c r="H37" s="96"/>
      <c r="J37" s="97"/>
      <c r="K37" s="97"/>
      <c r="L37" s="97"/>
      <c r="M37" s="97"/>
      <c r="N37" s="97"/>
      <c r="U37" s="98" t="s">
        <v>343</v>
      </c>
    </row>
    <row r="39" spans="1:21" ht="12" customHeight="1">
      <c r="A39" s="99" t="s">
        <v>339</v>
      </c>
      <c r="B39" s="100"/>
      <c r="C39" s="100"/>
      <c r="D39" s="100"/>
      <c r="E39" s="101"/>
      <c r="F39" s="101"/>
      <c r="G39" s="101"/>
      <c r="H39" s="101"/>
      <c r="J39" s="96"/>
      <c r="K39" s="96"/>
      <c r="L39" s="96"/>
      <c r="M39" s="96"/>
      <c r="N39" s="96"/>
      <c r="P39" s="102"/>
      <c r="Q39" s="102"/>
      <c r="R39" s="102"/>
      <c r="S39" s="102"/>
      <c r="T39" s="102"/>
      <c r="U39" s="103" t="s">
        <v>331</v>
      </c>
    </row>
    <row r="40" spans="1:14" ht="1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</row>
  </sheetData>
  <sheetProtection/>
  <mergeCells count="20">
    <mergeCell ref="A1:U1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S6:S7"/>
    <mergeCell ref="T6:T7"/>
    <mergeCell ref="U6:U7"/>
    <mergeCell ref="V6:V7"/>
    <mergeCell ref="G6:G7"/>
    <mergeCell ref="H6:H7"/>
    <mergeCell ref="I6:K6"/>
    <mergeCell ref="L6:N6"/>
    <mergeCell ref="O6:Q6"/>
    <mergeCell ref="R6:R7"/>
  </mergeCells>
  <conditionalFormatting sqref="C30">
    <cfRule type="expression" priority="55" dxfId="0" stopIfTrue="1">
      <formula>$V42=2018</formula>
    </cfRule>
  </conditionalFormatting>
  <conditionalFormatting sqref="C31">
    <cfRule type="expression" priority="54" dxfId="0" stopIfTrue="1">
      <formula>$V42=2018</formula>
    </cfRule>
  </conditionalFormatting>
  <conditionalFormatting sqref="C8:C35">
    <cfRule type="expression" priority="52" dxfId="0" stopIfTrue="1">
      <formula>техППд!#REF!=2018</formula>
    </cfRule>
  </conditionalFormatting>
  <conditionalFormatting sqref="C35">
    <cfRule type="expression" priority="51" dxfId="0" stopIfTrue="1">
      <formula>$V36=2018</formula>
    </cfRule>
  </conditionalFormatting>
  <conditionalFormatting sqref="C34">
    <cfRule type="expression" priority="49" dxfId="0" stopIfTrue="1">
      <formula>$V38=2018</formula>
    </cfRule>
  </conditionalFormatting>
  <conditionalFormatting sqref="C35 C8:C29">
    <cfRule type="expression" priority="47" dxfId="0" stopIfTrue="1">
      <formula>техППд!#REF!=2018</formula>
    </cfRule>
  </conditionalFormatting>
  <conditionalFormatting sqref="C32">
    <cfRule type="expression" priority="46" dxfId="0" stopIfTrue="1">
      <formula>техППд!#REF!=2018</formula>
    </cfRule>
  </conditionalFormatting>
  <conditionalFormatting sqref="C34 C30">
    <cfRule type="expression" priority="45" dxfId="0" stopIfTrue="1">
      <formula>техППд!#REF!=2018</formula>
    </cfRule>
  </conditionalFormatting>
  <conditionalFormatting sqref="C33">
    <cfRule type="expression" priority="44" dxfId="0" stopIfTrue="1">
      <formula>$V40=2018</formula>
    </cfRule>
  </conditionalFormatting>
  <conditionalFormatting sqref="C31:C32">
    <cfRule type="expression" priority="43" dxfId="0" stopIfTrue="1">
      <formula>техППд!#REF!=2018</formula>
    </cfRule>
  </conditionalFormatting>
  <conditionalFormatting sqref="C24:C25">
    <cfRule type="expression" priority="42" dxfId="0" stopIfTrue="1">
      <formula>$V52=2018</formula>
    </cfRule>
  </conditionalFormatting>
  <conditionalFormatting sqref="C17">
    <cfRule type="expression" priority="41" dxfId="0" stopIfTrue="1">
      <formula>$V41=2018</formula>
    </cfRule>
  </conditionalFormatting>
  <conditionalFormatting sqref="C17 D22 C30 C19:C20 C28">
    <cfRule type="expression" priority="40" dxfId="0" stopIfTrue="1">
      <formula>$T17=2018</formula>
    </cfRule>
  </conditionalFormatting>
  <conditionalFormatting sqref="C27">
    <cfRule type="expression" priority="36" dxfId="0" stopIfTrue="1">
      <formula>$V36=2018</formula>
    </cfRule>
  </conditionalFormatting>
  <conditionalFormatting sqref="C21">
    <cfRule type="expression" priority="35" dxfId="0" stopIfTrue="1">
      <formula>$V37=2018</formula>
    </cfRule>
  </conditionalFormatting>
  <conditionalFormatting sqref="C20">
    <cfRule type="expression" priority="34" dxfId="0" stopIfTrue="1">
      <formula>$V38=2018</formula>
    </cfRule>
  </conditionalFormatting>
  <conditionalFormatting sqref="C19">
    <cfRule type="expression" priority="32" dxfId="0" stopIfTrue="1">
      <formula>$V55=2018</formula>
    </cfRule>
  </conditionalFormatting>
  <conditionalFormatting sqref="C16:C17 C27:C31 C26:D26 D22 C23:C25 C20:C21 C33:C34 C10 C8">
    <cfRule type="expression" priority="31" dxfId="0" stopIfTrue="1">
      <formula>техППд!#REF!=2018</formula>
    </cfRule>
  </conditionalFormatting>
  <conditionalFormatting sqref="C32 C13 C18">
    <cfRule type="expression" priority="30" dxfId="0" stopIfTrue="1">
      <formula>техППд!#REF!=2018</formula>
    </cfRule>
  </conditionalFormatting>
  <conditionalFormatting sqref="C14">
    <cfRule type="expression" priority="29" dxfId="0" stopIfTrue="1">
      <formula>$T25=2018</formula>
    </cfRule>
  </conditionalFormatting>
  <conditionalFormatting sqref="C14">
    <cfRule type="expression" priority="28" dxfId="0" stopIfTrue="1">
      <formula>$T25=2018</formula>
    </cfRule>
  </conditionalFormatting>
  <conditionalFormatting sqref="C21">
    <cfRule type="expression" priority="27" dxfId="0" stopIfTrue="1">
      <formula>$T27=2018</formula>
    </cfRule>
  </conditionalFormatting>
  <conditionalFormatting sqref="C28">
    <cfRule type="expression" priority="26" dxfId="0" stopIfTrue="1">
      <formula>$T28=2018</formula>
    </cfRule>
  </conditionalFormatting>
  <conditionalFormatting sqref="C26">
    <cfRule type="expression" priority="25" dxfId="0" stopIfTrue="1">
      <formula>$T26=2018</formula>
    </cfRule>
  </conditionalFormatting>
  <conditionalFormatting sqref="C26">
    <cfRule type="expression" priority="24" dxfId="0" stopIfTrue="1">
      <formula>$T26=2018</formula>
    </cfRule>
  </conditionalFormatting>
  <conditionalFormatting sqref="C30">
    <cfRule type="expression" priority="23" dxfId="0" stopIfTrue="1">
      <formula>$R30=2018</formula>
    </cfRule>
  </conditionalFormatting>
  <conditionalFormatting sqref="C16">
    <cfRule type="expression" priority="22" dxfId="0" stopIfTrue="1">
      <formula>$V48=2018</formula>
    </cfRule>
  </conditionalFormatting>
  <conditionalFormatting sqref="C10">
    <cfRule type="expression" priority="20" dxfId="0" stopIfTrue="1">
      <formula>$V48=2018</formula>
    </cfRule>
  </conditionalFormatting>
  <conditionalFormatting sqref="C9">
    <cfRule type="expression" priority="19" dxfId="0" stopIfTrue="1">
      <formula>техППд!#REF!=2018</formula>
    </cfRule>
  </conditionalFormatting>
  <conditionalFormatting sqref="C15">
    <cfRule type="expression" priority="17" dxfId="0" stopIfTrue="1">
      <formula>$T24=2018</formula>
    </cfRule>
  </conditionalFormatting>
  <conditionalFormatting sqref="C15">
    <cfRule type="expression" priority="16" dxfId="0" stopIfTrue="1">
      <formula>$V44=2018</formula>
    </cfRule>
  </conditionalFormatting>
  <conditionalFormatting sqref="C13">
    <cfRule type="expression" priority="14" dxfId="0" stopIfTrue="1">
      <formula>$V54=2018</formula>
    </cfRule>
  </conditionalFormatting>
  <conditionalFormatting sqref="C14 C11:C12">
    <cfRule type="expression" priority="13" dxfId="0" stopIfTrue="1">
      <formula>$V42=2018</formula>
    </cfRule>
  </conditionalFormatting>
  <conditionalFormatting sqref="C33:C34">
    <cfRule type="expression" priority="12" dxfId="0" stopIfTrue="1">
      <formula>$V47=2018</formula>
    </cfRule>
  </conditionalFormatting>
  <conditionalFormatting sqref="C32">
    <cfRule type="expression" priority="11" dxfId="0" stopIfTrue="1">
      <formula>$V53=2018</formula>
    </cfRule>
  </conditionalFormatting>
  <conditionalFormatting sqref="C18">
    <cfRule type="expression" priority="9" dxfId="0" stopIfTrue="1">
      <formula>$V52=2018</formula>
    </cfRule>
  </conditionalFormatting>
  <conditionalFormatting sqref="C29">
    <cfRule type="expression" priority="8" dxfId="0" stopIfTrue="1">
      <formula>$V46=2018</formula>
    </cfRule>
  </conditionalFormatting>
  <conditionalFormatting sqref="C31">
    <cfRule type="expression" priority="7" dxfId="0" stopIfTrue="1">
      <formula>$V50=2018</formula>
    </cfRule>
  </conditionalFormatting>
  <conditionalFormatting sqref="C23">
    <cfRule type="expression" priority="6" dxfId="0" stopIfTrue="1">
      <formula>$V49=2018</formula>
    </cfRule>
  </conditionalFormatting>
  <conditionalFormatting sqref="C28 C26">
    <cfRule type="expression" priority="5" dxfId="0" stopIfTrue="1">
      <formula>техППд!#REF!=2018</formula>
    </cfRule>
  </conditionalFormatting>
  <conditionalFormatting sqref="C8">
    <cfRule type="expression" priority="4" dxfId="0" stopIfTrue="1">
      <formula>$V51=2018</formula>
    </cfRule>
  </conditionalFormatting>
  <conditionalFormatting sqref="C27">
    <cfRule type="expression" priority="3" dxfId="0" stopIfTrue="1">
      <formula>$T21=2018</formula>
    </cfRule>
  </conditionalFormatting>
  <conditionalFormatting sqref="C27">
    <cfRule type="expression" priority="2" dxfId="0" stopIfTrue="1">
      <formula>$R21=2018</formula>
    </cfRule>
  </conditionalFormatting>
  <conditionalFormatting sqref="C34">
    <cfRule type="expression" priority="1" dxfId="0" stopIfTrue="1">
      <formula>техППд!#REF!=2018</formula>
    </cfRule>
  </conditionalFormatting>
  <conditionalFormatting sqref="C30">
    <cfRule type="expression" priority="65" dxfId="0" stopIfTrue="1">
      <formula>техППд!#REF!=2018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zoomScalePageLayoutView="0" workbookViewId="0" topLeftCell="A16">
      <selection activeCell="Z17" sqref="Z17"/>
    </sheetView>
  </sheetViews>
  <sheetFormatPr defaultColWidth="9.140625" defaultRowHeight="15"/>
  <cols>
    <col min="1" max="1" width="2.7109375" style="68" customWidth="1"/>
    <col min="2" max="2" width="14.7109375" style="68" customWidth="1"/>
    <col min="3" max="3" width="7.140625" style="68" hidden="1" customWidth="1"/>
    <col min="4" max="4" width="3.140625" style="68" customWidth="1"/>
    <col min="5" max="5" width="13.28125" style="68" customWidth="1"/>
    <col min="6" max="6" width="7.00390625" style="68" customWidth="1"/>
    <col min="7" max="7" width="12.57421875" style="68" customWidth="1"/>
    <col min="8" max="8" width="15.28125" style="68" customWidth="1"/>
    <col min="9" max="9" width="4.8515625" style="68" customWidth="1"/>
    <col min="10" max="10" width="5.7109375" style="68" customWidth="1"/>
    <col min="11" max="11" width="3.28125" style="68" customWidth="1"/>
    <col min="12" max="12" width="5.00390625" style="68" customWidth="1"/>
    <col min="13" max="13" width="5.7109375" style="68" customWidth="1"/>
    <col min="14" max="14" width="3.140625" style="68" customWidth="1"/>
    <col min="15" max="15" width="4.8515625" style="68" customWidth="1"/>
    <col min="16" max="16" width="5.7109375" style="68" customWidth="1"/>
    <col min="17" max="17" width="3.421875" style="68" customWidth="1"/>
    <col min="18" max="18" width="3.28125" style="68" customWidth="1"/>
    <col min="19" max="20" width="5.28125" style="68" customWidth="1"/>
    <col min="21" max="21" width="5.8515625" style="68" customWidth="1"/>
    <col min="22" max="22" width="2.57421875" style="68" customWidth="1"/>
    <col min="23" max="23" width="5.8515625" style="68" customWidth="1"/>
    <col min="24" max="16384" width="9.140625" style="68" customWidth="1"/>
  </cols>
  <sheetData>
    <row r="1" spans="1:23" s="66" customFormat="1" ht="31.5" customHeight="1">
      <c r="A1" s="181" t="s">
        <v>361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2"/>
      <c r="W1" s="2"/>
    </row>
    <row r="2" spans="1:22" ht="15" customHeight="1">
      <c r="A2" s="219" t="s">
        <v>348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67"/>
    </row>
    <row r="3" spans="1:22" ht="15.75" customHeight="1">
      <c r="A3" s="222" t="s">
        <v>412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69"/>
    </row>
    <row r="4" spans="1:22" ht="14.25" customHeight="1">
      <c r="A4" s="221" t="s">
        <v>413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70"/>
    </row>
    <row r="5" spans="1:21" ht="9.75" customHeight="1">
      <c r="A5" s="71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2"/>
      <c r="S5" s="72"/>
      <c r="U5" s="73" t="s">
        <v>346</v>
      </c>
    </row>
    <row r="6" spans="1:22" ht="17.25" customHeight="1">
      <c r="A6" s="202" t="s">
        <v>349</v>
      </c>
      <c r="B6" s="198" t="s">
        <v>334</v>
      </c>
      <c r="C6" s="198" t="s">
        <v>3</v>
      </c>
      <c r="D6" s="202" t="s">
        <v>335</v>
      </c>
      <c r="E6" s="198" t="s">
        <v>350</v>
      </c>
      <c r="F6" s="198" t="s">
        <v>6</v>
      </c>
      <c r="G6" s="198" t="s">
        <v>336</v>
      </c>
      <c r="H6" s="198" t="s">
        <v>337</v>
      </c>
      <c r="I6" s="215" t="s">
        <v>381</v>
      </c>
      <c r="J6" s="216"/>
      <c r="K6" s="217"/>
      <c r="L6" s="212" t="s">
        <v>351</v>
      </c>
      <c r="M6" s="213"/>
      <c r="N6" s="214"/>
      <c r="O6" s="215" t="s">
        <v>382</v>
      </c>
      <c r="P6" s="216"/>
      <c r="Q6" s="217"/>
      <c r="R6" s="202" t="s">
        <v>352</v>
      </c>
      <c r="S6" s="198" t="s">
        <v>353</v>
      </c>
      <c r="T6" s="202" t="s">
        <v>354</v>
      </c>
      <c r="U6" s="198" t="s">
        <v>355</v>
      </c>
      <c r="V6" s="204" t="s">
        <v>356</v>
      </c>
    </row>
    <row r="7" spans="1:22" ht="27.75" customHeight="1">
      <c r="A7" s="203"/>
      <c r="B7" s="199"/>
      <c r="C7" s="199"/>
      <c r="D7" s="203"/>
      <c r="E7" s="199"/>
      <c r="F7" s="199"/>
      <c r="G7" s="199"/>
      <c r="H7" s="199"/>
      <c r="I7" s="74" t="s">
        <v>357</v>
      </c>
      <c r="J7" s="75" t="s">
        <v>358</v>
      </c>
      <c r="K7" s="74" t="s">
        <v>359</v>
      </c>
      <c r="L7" s="74" t="s">
        <v>360</v>
      </c>
      <c r="M7" s="75" t="s">
        <v>358</v>
      </c>
      <c r="N7" s="74" t="s">
        <v>359</v>
      </c>
      <c r="O7" s="74" t="s">
        <v>360</v>
      </c>
      <c r="P7" s="75" t="s">
        <v>358</v>
      </c>
      <c r="Q7" s="74" t="s">
        <v>359</v>
      </c>
      <c r="R7" s="203"/>
      <c r="S7" s="199"/>
      <c r="T7" s="203"/>
      <c r="U7" s="199"/>
      <c r="V7" s="205"/>
    </row>
    <row r="8" spans="1:22" ht="23.25" customHeight="1">
      <c r="A8" s="76">
        <v>1</v>
      </c>
      <c r="B8" s="38" t="s">
        <v>93</v>
      </c>
      <c r="C8" s="22" t="s">
        <v>94</v>
      </c>
      <c r="D8" s="30" t="s">
        <v>70</v>
      </c>
      <c r="E8" s="27" t="s">
        <v>95</v>
      </c>
      <c r="F8" s="22" t="s">
        <v>96</v>
      </c>
      <c r="G8" s="23" t="s">
        <v>24</v>
      </c>
      <c r="H8" s="23" t="s">
        <v>25</v>
      </c>
      <c r="I8" s="77">
        <v>168</v>
      </c>
      <c r="J8" s="78">
        <f aca="true" t="shared" si="0" ref="J8:J23">I8/2.6</f>
        <v>64.61538461538461</v>
      </c>
      <c r="K8" s="79">
        <v>2</v>
      </c>
      <c r="L8" s="80">
        <v>165</v>
      </c>
      <c r="M8" s="81">
        <f aca="true" t="shared" si="1" ref="M8:M23">L8/2.6</f>
        <v>63.46153846153846</v>
      </c>
      <c r="N8" s="82">
        <v>1</v>
      </c>
      <c r="O8" s="80">
        <v>165.5</v>
      </c>
      <c r="P8" s="83">
        <f aca="true" t="shared" si="2" ref="P8:P23">O8/2.6</f>
        <v>63.65384615384615</v>
      </c>
      <c r="Q8" s="82">
        <v>2</v>
      </c>
      <c r="R8" s="82" t="s">
        <v>307</v>
      </c>
      <c r="S8" s="84">
        <f aca="true" t="shared" si="3" ref="S8:S23">I8+L8+O8</f>
        <v>498.5</v>
      </c>
      <c r="T8" s="84">
        <f aca="true" t="shared" si="4" ref="T8:T23">S8/3</f>
        <v>166.16666666666666</v>
      </c>
      <c r="U8" s="83">
        <f aca="true" t="shared" si="5" ref="U8:U23">T8/2.6</f>
        <v>63.9102564102564</v>
      </c>
      <c r="V8" s="85"/>
    </row>
    <row r="9" spans="1:22" ht="23.25" customHeight="1">
      <c r="A9" s="76">
        <v>2</v>
      </c>
      <c r="B9" s="29" t="s">
        <v>87</v>
      </c>
      <c r="C9" s="33" t="s">
        <v>88</v>
      </c>
      <c r="D9" s="20" t="s">
        <v>70</v>
      </c>
      <c r="E9" s="28" t="s">
        <v>67</v>
      </c>
      <c r="F9" s="33" t="s">
        <v>68</v>
      </c>
      <c r="G9" s="40" t="s">
        <v>24</v>
      </c>
      <c r="H9" s="40" t="s">
        <v>25</v>
      </c>
      <c r="I9" s="77">
        <v>169</v>
      </c>
      <c r="J9" s="78">
        <f t="shared" si="0"/>
        <v>65</v>
      </c>
      <c r="K9" s="79">
        <v>1</v>
      </c>
      <c r="L9" s="80">
        <v>160</v>
      </c>
      <c r="M9" s="81">
        <f t="shared" si="1"/>
        <v>61.53846153846153</v>
      </c>
      <c r="N9" s="82">
        <v>4</v>
      </c>
      <c r="O9" s="80">
        <v>167.5</v>
      </c>
      <c r="P9" s="83">
        <f t="shared" si="2"/>
        <v>64.42307692307692</v>
      </c>
      <c r="Q9" s="82">
        <v>1</v>
      </c>
      <c r="R9" s="82" t="s">
        <v>307</v>
      </c>
      <c r="S9" s="84">
        <f t="shared" si="3"/>
        <v>496.5</v>
      </c>
      <c r="T9" s="84">
        <f t="shared" si="4"/>
        <v>165.5</v>
      </c>
      <c r="U9" s="83">
        <f t="shared" si="5"/>
        <v>63.65384615384615</v>
      </c>
      <c r="V9" s="85"/>
    </row>
    <row r="10" spans="1:22" ht="23.25" customHeight="1">
      <c r="A10" s="76">
        <v>3</v>
      </c>
      <c r="B10" s="29" t="s">
        <v>87</v>
      </c>
      <c r="C10" s="33" t="s">
        <v>88</v>
      </c>
      <c r="D10" s="20" t="s">
        <v>70</v>
      </c>
      <c r="E10" s="28" t="s">
        <v>73</v>
      </c>
      <c r="F10" s="33" t="s">
        <v>74</v>
      </c>
      <c r="G10" s="40" t="s">
        <v>24</v>
      </c>
      <c r="H10" s="40" t="s">
        <v>25</v>
      </c>
      <c r="I10" s="77">
        <v>166.5</v>
      </c>
      <c r="J10" s="78">
        <f t="shared" si="0"/>
        <v>64.03846153846153</v>
      </c>
      <c r="K10" s="79">
        <v>3</v>
      </c>
      <c r="L10" s="80">
        <v>156</v>
      </c>
      <c r="M10" s="81">
        <f t="shared" si="1"/>
        <v>60</v>
      </c>
      <c r="N10" s="82">
        <v>9</v>
      </c>
      <c r="O10" s="80">
        <v>165</v>
      </c>
      <c r="P10" s="83">
        <f t="shared" si="2"/>
        <v>63.46153846153846</v>
      </c>
      <c r="Q10" s="82">
        <v>3</v>
      </c>
      <c r="R10" s="82" t="s">
        <v>307</v>
      </c>
      <c r="S10" s="84">
        <f t="shared" si="3"/>
        <v>487.5</v>
      </c>
      <c r="T10" s="84">
        <f t="shared" si="4"/>
        <v>162.5</v>
      </c>
      <c r="U10" s="83">
        <f t="shared" si="5"/>
        <v>62.5</v>
      </c>
      <c r="V10" s="85"/>
    </row>
    <row r="11" spans="1:22" ht="30" customHeight="1">
      <c r="A11" s="76">
        <v>4</v>
      </c>
      <c r="B11" s="29" t="s">
        <v>85</v>
      </c>
      <c r="C11" s="33" t="s">
        <v>86</v>
      </c>
      <c r="D11" s="20" t="s">
        <v>60</v>
      </c>
      <c r="E11" s="28" t="s">
        <v>65</v>
      </c>
      <c r="F11" s="33" t="s">
        <v>66</v>
      </c>
      <c r="G11" s="40" t="s">
        <v>24</v>
      </c>
      <c r="H11" s="40" t="s">
        <v>25</v>
      </c>
      <c r="I11" s="77">
        <v>163</v>
      </c>
      <c r="J11" s="78">
        <f t="shared" si="0"/>
        <v>62.69230769230769</v>
      </c>
      <c r="K11" s="79">
        <v>4</v>
      </c>
      <c r="L11" s="80">
        <v>160.5</v>
      </c>
      <c r="M11" s="81">
        <f t="shared" si="1"/>
        <v>61.730769230769226</v>
      </c>
      <c r="N11" s="82">
        <v>3</v>
      </c>
      <c r="O11" s="80">
        <v>156</v>
      </c>
      <c r="P11" s="83">
        <f t="shared" si="2"/>
        <v>60</v>
      </c>
      <c r="Q11" s="82">
        <v>12</v>
      </c>
      <c r="R11" s="82" t="s">
        <v>307</v>
      </c>
      <c r="S11" s="84">
        <f t="shared" si="3"/>
        <v>479.5</v>
      </c>
      <c r="T11" s="84">
        <f t="shared" si="4"/>
        <v>159.83333333333334</v>
      </c>
      <c r="U11" s="83">
        <f t="shared" si="5"/>
        <v>61.47435897435898</v>
      </c>
      <c r="V11" s="85"/>
    </row>
    <row r="12" spans="1:22" ht="30.75" customHeight="1">
      <c r="A12" s="76">
        <v>5</v>
      </c>
      <c r="B12" s="18" t="s">
        <v>93</v>
      </c>
      <c r="C12" s="33" t="s">
        <v>94</v>
      </c>
      <c r="D12" s="30" t="s">
        <v>70</v>
      </c>
      <c r="E12" s="28" t="s">
        <v>226</v>
      </c>
      <c r="F12" s="33" t="s">
        <v>225</v>
      </c>
      <c r="G12" s="40" t="s">
        <v>24</v>
      </c>
      <c r="H12" s="40" t="s">
        <v>25</v>
      </c>
      <c r="I12" s="77">
        <v>163</v>
      </c>
      <c r="J12" s="78">
        <f t="shared" si="0"/>
        <v>62.69230769230769</v>
      </c>
      <c r="K12" s="79">
        <v>4</v>
      </c>
      <c r="L12" s="80">
        <v>157</v>
      </c>
      <c r="M12" s="81">
        <f t="shared" si="1"/>
        <v>60.38461538461538</v>
      </c>
      <c r="N12" s="82">
        <v>7</v>
      </c>
      <c r="O12" s="80">
        <v>158.5</v>
      </c>
      <c r="P12" s="83">
        <f t="shared" si="2"/>
        <v>60.96153846153846</v>
      </c>
      <c r="Q12" s="82">
        <v>9</v>
      </c>
      <c r="R12" s="82" t="s">
        <v>307</v>
      </c>
      <c r="S12" s="84">
        <f t="shared" si="3"/>
        <v>478.5</v>
      </c>
      <c r="T12" s="84">
        <f t="shared" si="4"/>
        <v>159.5</v>
      </c>
      <c r="U12" s="83">
        <f t="shared" si="5"/>
        <v>61.34615384615385</v>
      </c>
      <c r="V12" s="85"/>
    </row>
    <row r="13" spans="1:22" ht="30" customHeight="1">
      <c r="A13" s="76">
        <v>6</v>
      </c>
      <c r="B13" s="29" t="s">
        <v>77</v>
      </c>
      <c r="C13" s="22" t="s">
        <v>78</v>
      </c>
      <c r="D13" s="20" t="s">
        <v>70</v>
      </c>
      <c r="E13" s="35" t="s">
        <v>81</v>
      </c>
      <c r="F13" s="22" t="s">
        <v>82</v>
      </c>
      <c r="G13" s="23" t="s">
        <v>24</v>
      </c>
      <c r="H13" s="23" t="s">
        <v>25</v>
      </c>
      <c r="I13" s="77">
        <v>158.5</v>
      </c>
      <c r="J13" s="78">
        <f t="shared" si="0"/>
        <v>60.96153846153846</v>
      </c>
      <c r="K13" s="79">
        <v>7</v>
      </c>
      <c r="L13" s="80">
        <v>157.5</v>
      </c>
      <c r="M13" s="81">
        <f t="shared" si="1"/>
        <v>60.57692307692307</v>
      </c>
      <c r="N13" s="82">
        <v>6</v>
      </c>
      <c r="O13" s="80">
        <v>159</v>
      </c>
      <c r="P13" s="83">
        <f t="shared" si="2"/>
        <v>61.15384615384615</v>
      </c>
      <c r="Q13" s="82">
        <v>8</v>
      </c>
      <c r="R13" s="82" t="s">
        <v>307</v>
      </c>
      <c r="S13" s="84">
        <f t="shared" si="3"/>
        <v>475</v>
      </c>
      <c r="T13" s="84">
        <f t="shared" si="4"/>
        <v>158.33333333333334</v>
      </c>
      <c r="U13" s="83">
        <f t="shared" si="5"/>
        <v>60.8974358974359</v>
      </c>
      <c r="V13" s="85"/>
    </row>
    <row r="14" spans="1:22" ht="33" customHeight="1">
      <c r="A14" s="76">
        <v>7</v>
      </c>
      <c r="B14" s="32" t="s">
        <v>77</v>
      </c>
      <c r="C14" s="22" t="s">
        <v>78</v>
      </c>
      <c r="D14" s="20" t="s">
        <v>70</v>
      </c>
      <c r="E14" s="28" t="s">
        <v>79</v>
      </c>
      <c r="F14" s="22" t="s">
        <v>80</v>
      </c>
      <c r="G14" s="23" t="s">
        <v>24</v>
      </c>
      <c r="H14" s="23" t="s">
        <v>25</v>
      </c>
      <c r="I14" s="77">
        <v>162.5</v>
      </c>
      <c r="J14" s="78">
        <f t="shared" si="0"/>
        <v>62.5</v>
      </c>
      <c r="K14" s="79">
        <v>6</v>
      </c>
      <c r="L14" s="80">
        <v>151</v>
      </c>
      <c r="M14" s="81">
        <f t="shared" si="1"/>
        <v>58.07692307692307</v>
      </c>
      <c r="N14" s="82">
        <v>13</v>
      </c>
      <c r="O14" s="80">
        <v>161</v>
      </c>
      <c r="P14" s="83">
        <f t="shared" si="2"/>
        <v>61.92307692307692</v>
      </c>
      <c r="Q14" s="82">
        <v>5</v>
      </c>
      <c r="R14" s="82" t="s">
        <v>307</v>
      </c>
      <c r="S14" s="84">
        <f t="shared" si="3"/>
        <v>474.5</v>
      </c>
      <c r="T14" s="84">
        <f t="shared" si="4"/>
        <v>158.16666666666666</v>
      </c>
      <c r="U14" s="83">
        <f t="shared" si="5"/>
        <v>60.83333333333333</v>
      </c>
      <c r="V14" s="85"/>
    </row>
    <row r="15" spans="1:22" ht="28.5" customHeight="1">
      <c r="A15" s="76">
        <v>8</v>
      </c>
      <c r="B15" s="29" t="s">
        <v>91</v>
      </c>
      <c r="C15" s="33" t="s">
        <v>92</v>
      </c>
      <c r="D15" s="30" t="s">
        <v>37</v>
      </c>
      <c r="E15" s="28" t="s">
        <v>212</v>
      </c>
      <c r="F15" s="33" t="s">
        <v>211</v>
      </c>
      <c r="G15" s="40" t="s">
        <v>24</v>
      </c>
      <c r="H15" s="40" t="s">
        <v>25</v>
      </c>
      <c r="I15" s="77">
        <v>151</v>
      </c>
      <c r="J15" s="78">
        <f t="shared" si="0"/>
        <v>58.07692307692307</v>
      </c>
      <c r="K15" s="79">
        <v>11</v>
      </c>
      <c r="L15" s="80">
        <v>163</v>
      </c>
      <c r="M15" s="81">
        <f t="shared" si="1"/>
        <v>62.69230769230769</v>
      </c>
      <c r="N15" s="82">
        <v>2</v>
      </c>
      <c r="O15" s="80">
        <v>160</v>
      </c>
      <c r="P15" s="83">
        <f t="shared" si="2"/>
        <v>61.53846153846153</v>
      </c>
      <c r="Q15" s="82">
        <v>6</v>
      </c>
      <c r="R15" s="82" t="s">
        <v>307</v>
      </c>
      <c r="S15" s="84">
        <f t="shared" si="3"/>
        <v>474</v>
      </c>
      <c r="T15" s="84">
        <f t="shared" si="4"/>
        <v>158</v>
      </c>
      <c r="U15" s="83">
        <f t="shared" si="5"/>
        <v>60.76923076923077</v>
      </c>
      <c r="V15" s="85"/>
    </row>
    <row r="16" spans="1:22" ht="23.25" customHeight="1">
      <c r="A16" s="76">
        <v>9</v>
      </c>
      <c r="B16" s="29" t="s">
        <v>134</v>
      </c>
      <c r="C16" s="33"/>
      <c r="D16" s="20" t="s">
        <v>37</v>
      </c>
      <c r="E16" s="35" t="s">
        <v>124</v>
      </c>
      <c r="F16" s="33" t="s">
        <v>125</v>
      </c>
      <c r="G16" s="40" t="s">
        <v>24</v>
      </c>
      <c r="H16" s="40" t="s">
        <v>25</v>
      </c>
      <c r="I16" s="77">
        <v>156.5</v>
      </c>
      <c r="J16" s="78">
        <f t="shared" si="0"/>
        <v>60.19230769230769</v>
      </c>
      <c r="K16" s="79">
        <v>8</v>
      </c>
      <c r="L16" s="80">
        <v>147</v>
      </c>
      <c r="M16" s="81">
        <f t="shared" si="1"/>
        <v>56.53846153846153</v>
      </c>
      <c r="N16" s="82">
        <v>7</v>
      </c>
      <c r="O16" s="80">
        <v>164</v>
      </c>
      <c r="P16" s="83">
        <f t="shared" si="2"/>
        <v>63.07692307692307</v>
      </c>
      <c r="Q16" s="82">
        <v>4</v>
      </c>
      <c r="R16" s="82" t="s">
        <v>307</v>
      </c>
      <c r="S16" s="84">
        <f t="shared" si="3"/>
        <v>467.5</v>
      </c>
      <c r="T16" s="84">
        <f t="shared" si="4"/>
        <v>155.83333333333334</v>
      </c>
      <c r="U16" s="83">
        <f t="shared" si="5"/>
        <v>59.93589743589744</v>
      </c>
      <c r="V16" s="85"/>
    </row>
    <row r="17" spans="1:22" ht="31.5" customHeight="1">
      <c r="A17" s="76">
        <v>10</v>
      </c>
      <c r="B17" s="32" t="s">
        <v>85</v>
      </c>
      <c r="C17" s="33" t="s">
        <v>86</v>
      </c>
      <c r="D17" s="20" t="s">
        <v>60</v>
      </c>
      <c r="E17" s="27" t="s">
        <v>101</v>
      </c>
      <c r="F17" s="22" t="s">
        <v>307</v>
      </c>
      <c r="G17" s="23" t="s">
        <v>24</v>
      </c>
      <c r="H17" s="23" t="s">
        <v>25</v>
      </c>
      <c r="I17" s="77">
        <v>156.5</v>
      </c>
      <c r="J17" s="78">
        <f t="shared" si="0"/>
        <v>60.19230769230769</v>
      </c>
      <c r="K17" s="79">
        <v>8</v>
      </c>
      <c r="L17" s="80">
        <v>152.5</v>
      </c>
      <c r="M17" s="81">
        <f t="shared" si="1"/>
        <v>58.65384615384615</v>
      </c>
      <c r="N17" s="82">
        <v>11</v>
      </c>
      <c r="O17" s="80">
        <v>155</v>
      </c>
      <c r="P17" s="83">
        <f t="shared" si="2"/>
        <v>59.61538461538461</v>
      </c>
      <c r="Q17" s="82">
        <v>13</v>
      </c>
      <c r="R17" s="82" t="s">
        <v>307</v>
      </c>
      <c r="S17" s="84">
        <f t="shared" si="3"/>
        <v>464</v>
      </c>
      <c r="T17" s="84">
        <f t="shared" si="4"/>
        <v>154.66666666666666</v>
      </c>
      <c r="U17" s="83">
        <f t="shared" si="5"/>
        <v>59.48717948717948</v>
      </c>
      <c r="V17" s="85"/>
    </row>
    <row r="18" spans="1:22" ht="31.5" customHeight="1">
      <c r="A18" s="76">
        <v>11</v>
      </c>
      <c r="B18" s="29" t="s">
        <v>91</v>
      </c>
      <c r="C18" s="33" t="s">
        <v>92</v>
      </c>
      <c r="D18" s="30" t="s">
        <v>37</v>
      </c>
      <c r="E18" s="21" t="s">
        <v>81</v>
      </c>
      <c r="F18" s="22" t="s">
        <v>82</v>
      </c>
      <c r="G18" s="23" t="s">
        <v>24</v>
      </c>
      <c r="H18" s="23" t="s">
        <v>25</v>
      </c>
      <c r="I18" s="77">
        <v>150.5</v>
      </c>
      <c r="J18" s="78">
        <f t="shared" si="0"/>
        <v>57.88461538461538</v>
      </c>
      <c r="K18" s="79">
        <v>13</v>
      </c>
      <c r="L18" s="80">
        <v>153</v>
      </c>
      <c r="M18" s="81">
        <f t="shared" si="1"/>
        <v>58.84615384615385</v>
      </c>
      <c r="N18" s="82">
        <v>10</v>
      </c>
      <c r="O18" s="80">
        <v>159.5</v>
      </c>
      <c r="P18" s="83">
        <f t="shared" si="2"/>
        <v>61.34615384615385</v>
      </c>
      <c r="Q18" s="82">
        <v>7</v>
      </c>
      <c r="R18" s="82" t="s">
        <v>307</v>
      </c>
      <c r="S18" s="84">
        <f t="shared" si="3"/>
        <v>463</v>
      </c>
      <c r="T18" s="84">
        <f t="shared" si="4"/>
        <v>154.33333333333334</v>
      </c>
      <c r="U18" s="83">
        <f t="shared" si="5"/>
        <v>59.35897435897436</v>
      </c>
      <c r="V18" s="85"/>
    </row>
    <row r="19" spans="1:22" ht="23.25" customHeight="1">
      <c r="A19" s="76">
        <v>12</v>
      </c>
      <c r="B19" s="32" t="s">
        <v>166</v>
      </c>
      <c r="C19" s="22" t="s">
        <v>167</v>
      </c>
      <c r="D19" s="20" t="s">
        <v>70</v>
      </c>
      <c r="E19" s="27" t="s">
        <v>265</v>
      </c>
      <c r="F19" s="22" t="s">
        <v>266</v>
      </c>
      <c r="G19" s="23" t="s">
        <v>170</v>
      </c>
      <c r="H19" s="23" t="s">
        <v>174</v>
      </c>
      <c r="I19" s="77">
        <v>151.5</v>
      </c>
      <c r="J19" s="78">
        <f t="shared" si="0"/>
        <v>58.26923076923077</v>
      </c>
      <c r="K19" s="79">
        <v>10</v>
      </c>
      <c r="L19" s="80">
        <v>152</v>
      </c>
      <c r="M19" s="81">
        <f t="shared" si="1"/>
        <v>58.46153846153846</v>
      </c>
      <c r="N19" s="82">
        <v>12</v>
      </c>
      <c r="O19" s="80">
        <v>158</v>
      </c>
      <c r="P19" s="83">
        <f t="shared" si="2"/>
        <v>60.76923076923077</v>
      </c>
      <c r="Q19" s="82">
        <v>10</v>
      </c>
      <c r="R19" s="82" t="s">
        <v>307</v>
      </c>
      <c r="S19" s="84">
        <f t="shared" si="3"/>
        <v>461.5</v>
      </c>
      <c r="T19" s="84">
        <f t="shared" si="4"/>
        <v>153.83333333333334</v>
      </c>
      <c r="U19" s="83">
        <f t="shared" si="5"/>
        <v>59.16666666666667</v>
      </c>
      <c r="V19" s="85"/>
    </row>
    <row r="20" spans="1:22" ht="30" customHeight="1">
      <c r="A20" s="76">
        <v>13</v>
      </c>
      <c r="B20" s="32" t="s">
        <v>166</v>
      </c>
      <c r="C20" s="22" t="s">
        <v>167</v>
      </c>
      <c r="D20" s="20" t="s">
        <v>70</v>
      </c>
      <c r="E20" s="27" t="s">
        <v>168</v>
      </c>
      <c r="F20" s="22" t="s">
        <v>169</v>
      </c>
      <c r="G20" s="23" t="s">
        <v>170</v>
      </c>
      <c r="H20" s="23" t="s">
        <v>171</v>
      </c>
      <c r="I20" s="77">
        <v>146</v>
      </c>
      <c r="J20" s="78">
        <f t="shared" si="0"/>
        <v>56.15384615384615</v>
      </c>
      <c r="K20" s="79">
        <v>14</v>
      </c>
      <c r="L20" s="80">
        <v>150</v>
      </c>
      <c r="M20" s="81">
        <f t="shared" si="1"/>
        <v>57.69230769230769</v>
      </c>
      <c r="N20" s="82">
        <v>14</v>
      </c>
      <c r="O20" s="80">
        <v>158</v>
      </c>
      <c r="P20" s="83">
        <f t="shared" si="2"/>
        <v>60.76923076923077</v>
      </c>
      <c r="Q20" s="82">
        <v>10</v>
      </c>
      <c r="R20" s="82" t="s">
        <v>307</v>
      </c>
      <c r="S20" s="84">
        <f t="shared" si="3"/>
        <v>454</v>
      </c>
      <c r="T20" s="84">
        <f t="shared" si="4"/>
        <v>151.33333333333334</v>
      </c>
      <c r="U20" s="83">
        <f t="shared" si="5"/>
        <v>58.205128205128204</v>
      </c>
      <c r="V20" s="85"/>
    </row>
    <row r="21" spans="1:22" ht="27" customHeight="1">
      <c r="A21" s="76">
        <v>14</v>
      </c>
      <c r="B21" s="32" t="s">
        <v>264</v>
      </c>
      <c r="C21" s="22" t="s">
        <v>40</v>
      </c>
      <c r="D21" s="30" t="s">
        <v>37</v>
      </c>
      <c r="E21" s="21" t="s">
        <v>165</v>
      </c>
      <c r="F21" s="22" t="s">
        <v>262</v>
      </c>
      <c r="G21" s="23" t="s">
        <v>161</v>
      </c>
      <c r="H21" s="23" t="s">
        <v>162</v>
      </c>
      <c r="I21" s="77">
        <v>136.5</v>
      </c>
      <c r="J21" s="78">
        <f t="shared" si="0"/>
        <v>52.5</v>
      </c>
      <c r="K21" s="79">
        <v>16</v>
      </c>
      <c r="L21" s="80">
        <v>158</v>
      </c>
      <c r="M21" s="81">
        <f t="shared" si="1"/>
        <v>60.76923076923077</v>
      </c>
      <c r="N21" s="82">
        <v>5</v>
      </c>
      <c r="O21" s="80">
        <v>153</v>
      </c>
      <c r="P21" s="83">
        <f t="shared" si="2"/>
        <v>58.84615384615385</v>
      </c>
      <c r="Q21" s="82">
        <v>14</v>
      </c>
      <c r="R21" s="82">
        <v>1</v>
      </c>
      <c r="S21" s="84">
        <f t="shared" si="3"/>
        <v>447.5</v>
      </c>
      <c r="T21" s="84">
        <f t="shared" si="4"/>
        <v>149.16666666666666</v>
      </c>
      <c r="U21" s="83">
        <f t="shared" si="5"/>
        <v>57.37179487179487</v>
      </c>
      <c r="V21" s="85"/>
    </row>
    <row r="22" spans="1:22" ht="23.25" customHeight="1">
      <c r="A22" s="76">
        <v>15</v>
      </c>
      <c r="B22" s="29" t="s">
        <v>131</v>
      </c>
      <c r="C22" s="33" t="s">
        <v>132</v>
      </c>
      <c r="D22" s="30" t="s">
        <v>37</v>
      </c>
      <c r="E22" s="28" t="s">
        <v>112</v>
      </c>
      <c r="F22" s="22" t="s">
        <v>307</v>
      </c>
      <c r="G22" s="23" t="s">
        <v>24</v>
      </c>
      <c r="H22" s="23" t="s">
        <v>25</v>
      </c>
      <c r="I22" s="77">
        <v>148</v>
      </c>
      <c r="J22" s="78">
        <f t="shared" si="0"/>
        <v>56.92307692307692</v>
      </c>
      <c r="K22" s="79">
        <v>13</v>
      </c>
      <c r="L22" s="80">
        <v>143.5</v>
      </c>
      <c r="M22" s="81">
        <f t="shared" si="1"/>
        <v>55.19230769230769</v>
      </c>
      <c r="N22" s="82">
        <v>15</v>
      </c>
      <c r="O22" s="80">
        <v>152.5</v>
      </c>
      <c r="P22" s="83">
        <f t="shared" si="2"/>
        <v>58.65384615384615</v>
      </c>
      <c r="Q22" s="82">
        <v>15</v>
      </c>
      <c r="R22" s="82" t="s">
        <v>307</v>
      </c>
      <c r="S22" s="84">
        <f t="shared" si="3"/>
        <v>444</v>
      </c>
      <c r="T22" s="84">
        <f t="shared" si="4"/>
        <v>148</v>
      </c>
      <c r="U22" s="83">
        <f t="shared" si="5"/>
        <v>56.92307692307692</v>
      </c>
      <c r="V22" s="85"/>
    </row>
    <row r="23" spans="1:22" ht="29.25" customHeight="1">
      <c r="A23" s="76">
        <v>16</v>
      </c>
      <c r="B23" s="38" t="s">
        <v>278</v>
      </c>
      <c r="C23" s="22" t="s">
        <v>40</v>
      </c>
      <c r="D23" s="30" t="s">
        <v>37</v>
      </c>
      <c r="E23" s="27" t="s">
        <v>269</v>
      </c>
      <c r="F23" s="22" t="s">
        <v>307</v>
      </c>
      <c r="G23" s="23" t="s">
        <v>431</v>
      </c>
      <c r="H23" s="23" t="s">
        <v>183</v>
      </c>
      <c r="I23" s="77">
        <v>139.5</v>
      </c>
      <c r="J23" s="78">
        <f t="shared" si="0"/>
        <v>53.65384615384615</v>
      </c>
      <c r="K23" s="79">
        <v>15</v>
      </c>
      <c r="L23" s="80">
        <v>132</v>
      </c>
      <c r="M23" s="81">
        <f t="shared" si="1"/>
        <v>50.76923076923077</v>
      </c>
      <c r="N23" s="82">
        <v>16</v>
      </c>
      <c r="O23" s="80">
        <v>145.5</v>
      </c>
      <c r="P23" s="83">
        <f t="shared" si="2"/>
        <v>55.96153846153846</v>
      </c>
      <c r="Q23" s="82">
        <v>16</v>
      </c>
      <c r="R23" s="82">
        <v>1</v>
      </c>
      <c r="S23" s="84">
        <f t="shared" si="3"/>
        <v>417</v>
      </c>
      <c r="T23" s="84">
        <f t="shared" si="4"/>
        <v>139</v>
      </c>
      <c r="U23" s="83">
        <f t="shared" si="5"/>
        <v>53.46153846153846</v>
      </c>
      <c r="V23" s="85"/>
    </row>
    <row r="24" spans="1:22" ht="16.5" customHeight="1">
      <c r="A24" s="87"/>
      <c r="B24" s="88"/>
      <c r="C24" s="89"/>
      <c r="D24" s="89"/>
      <c r="E24" s="64"/>
      <c r="F24" s="64"/>
      <c r="G24" s="24"/>
      <c r="H24" s="24"/>
      <c r="I24" s="90"/>
      <c r="J24" s="91"/>
      <c r="K24" s="44"/>
      <c r="L24" s="92"/>
      <c r="M24" s="93"/>
      <c r="N24" s="43"/>
      <c r="O24" s="92"/>
      <c r="P24" s="94"/>
      <c r="Q24" s="43"/>
      <c r="R24" s="43"/>
      <c r="S24" s="95"/>
      <c r="T24" s="95"/>
      <c r="U24" s="94"/>
      <c r="V24" s="94"/>
    </row>
    <row r="25" spans="1:21" ht="12" customHeight="1">
      <c r="A25" s="96" t="s">
        <v>338</v>
      </c>
      <c r="C25" s="96"/>
      <c r="D25" s="96"/>
      <c r="E25" s="96"/>
      <c r="F25" s="96"/>
      <c r="G25" s="96"/>
      <c r="H25" s="96"/>
      <c r="J25" s="97"/>
      <c r="K25" s="97"/>
      <c r="L25" s="97"/>
      <c r="M25" s="97"/>
      <c r="N25" s="97"/>
      <c r="U25" s="98" t="s">
        <v>343</v>
      </c>
    </row>
    <row r="26" ht="10.5" customHeight="1"/>
    <row r="27" spans="1:21" ht="12" customHeight="1">
      <c r="A27" s="99" t="s">
        <v>339</v>
      </c>
      <c r="B27" s="100"/>
      <c r="C27" s="100"/>
      <c r="D27" s="100"/>
      <c r="E27" s="101"/>
      <c r="F27" s="101"/>
      <c r="G27" s="101"/>
      <c r="H27" s="101"/>
      <c r="J27" s="96"/>
      <c r="K27" s="96"/>
      <c r="L27" s="96"/>
      <c r="M27" s="96"/>
      <c r="N27" s="96"/>
      <c r="P27" s="102"/>
      <c r="Q27" s="102"/>
      <c r="R27" s="102"/>
      <c r="S27" s="102"/>
      <c r="T27" s="102"/>
      <c r="U27" s="103" t="s">
        <v>331</v>
      </c>
    </row>
    <row r="28" spans="1:14" ht="1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</row>
  </sheetData>
  <sheetProtection/>
  <mergeCells count="20">
    <mergeCell ref="A1:U1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S6:S7"/>
    <mergeCell ref="T6:T7"/>
    <mergeCell ref="U6:U7"/>
    <mergeCell ref="V6:V7"/>
    <mergeCell ref="G6:G7"/>
    <mergeCell ref="H6:H7"/>
    <mergeCell ref="I6:K6"/>
    <mergeCell ref="L6:N6"/>
    <mergeCell ref="O6:Q6"/>
    <mergeCell ref="R6:R7"/>
  </mergeCells>
  <conditionalFormatting sqref="C8:C23">
    <cfRule type="expression" priority="88" dxfId="0" stopIfTrue="1">
      <formula>техКПд!#REF!=2018</formula>
    </cfRule>
  </conditionalFormatting>
  <conditionalFormatting sqref="C8:C23">
    <cfRule type="expression" priority="85" dxfId="0" stopIfTrue="1">
      <formula>техКПд!#REF!=2018</formula>
    </cfRule>
  </conditionalFormatting>
  <conditionalFormatting sqref="C20">
    <cfRule type="expression" priority="80" dxfId="0" stopIfTrue="1">
      <formula>$V40=2018</formula>
    </cfRule>
  </conditionalFormatting>
  <conditionalFormatting sqref="C22 C17">
    <cfRule type="expression" priority="78" dxfId="0" stopIfTrue="1">
      <formula>$T17=2018</formula>
    </cfRule>
  </conditionalFormatting>
  <conditionalFormatting sqref="C18">
    <cfRule type="expression" priority="76" dxfId="0" stopIfTrue="1">
      <formula>$V25=2018</formula>
    </cfRule>
  </conditionalFormatting>
  <conditionalFormatting sqref="C17">
    <cfRule type="expression" priority="74" dxfId="0" stopIfTrue="1">
      <formula>$V43=2018</formula>
    </cfRule>
  </conditionalFormatting>
  <conditionalFormatting sqref="C21:D21 C22:C23 C17:D18 C18:C20 C14:C16 C12 C8:C10">
    <cfRule type="expression" priority="73" dxfId="0" stopIfTrue="1">
      <formula>техКПд!#REF!=2018</formula>
    </cfRule>
  </conditionalFormatting>
  <conditionalFormatting sqref="C22 C16 C9:C12">
    <cfRule type="expression" priority="72" dxfId="0" stopIfTrue="1">
      <formula>техКПд!#REF!=2018</formula>
    </cfRule>
  </conditionalFormatting>
  <conditionalFormatting sqref="C22">
    <cfRule type="expression" priority="68" dxfId="0" stopIfTrue="1">
      <formula>$T22=2018</formula>
    </cfRule>
  </conditionalFormatting>
  <conditionalFormatting sqref="C21">
    <cfRule type="expression" priority="67" dxfId="0" stopIfTrue="1">
      <formula>$T21=2018</formula>
    </cfRule>
  </conditionalFormatting>
  <conditionalFormatting sqref="C21">
    <cfRule type="expression" priority="66" dxfId="0" stopIfTrue="1">
      <formula>$T21=2018</formula>
    </cfRule>
  </conditionalFormatting>
  <conditionalFormatting sqref="C15">
    <cfRule type="expression" priority="64" dxfId="0" stopIfTrue="1">
      <formula>$V36=2018</formula>
    </cfRule>
  </conditionalFormatting>
  <conditionalFormatting sqref="C8">
    <cfRule type="expression" priority="63" dxfId="0" stopIfTrue="1">
      <formula>$V36=2018</formula>
    </cfRule>
  </conditionalFormatting>
  <conditionalFormatting sqref="C14">
    <cfRule type="expression" priority="61" dxfId="0" stopIfTrue="1">
      <formula>$T20=2018</formula>
    </cfRule>
  </conditionalFormatting>
  <conditionalFormatting sqref="C14 C11">
    <cfRule type="expression" priority="60" dxfId="0" stopIfTrue="1">
      <formula>$V29=2018</formula>
    </cfRule>
  </conditionalFormatting>
  <conditionalFormatting sqref="C12">
    <cfRule type="expression" priority="59" dxfId="0" stopIfTrue="1">
      <formula>$V46=2018</formula>
    </cfRule>
  </conditionalFormatting>
  <conditionalFormatting sqref="C13">
    <cfRule type="expression" priority="58" dxfId="0" stopIfTrue="1">
      <formula>$V33=2018</formula>
    </cfRule>
  </conditionalFormatting>
  <conditionalFormatting sqref="C16">
    <cfRule type="expression" priority="55" dxfId="0" stopIfTrue="1">
      <formula>$V40=2018</formula>
    </cfRule>
  </conditionalFormatting>
  <conditionalFormatting sqref="C23">
    <cfRule type="expression" priority="54" dxfId="0" stopIfTrue="1">
      <formula>$V34=2018</formula>
    </cfRule>
  </conditionalFormatting>
  <conditionalFormatting sqref="C19">
    <cfRule type="expression" priority="52" dxfId="0" stopIfTrue="1">
      <formula>$V37=2018</formula>
    </cfRule>
  </conditionalFormatting>
  <conditionalFormatting sqref="C21:C22 C18">
    <cfRule type="expression" priority="51" dxfId="0" stopIfTrue="1">
      <formula>техКПд!#REF!=2018</formula>
    </cfRule>
  </conditionalFormatting>
  <conditionalFormatting sqref="C9">
    <cfRule type="expression" priority="91" dxfId="0" stopIfTrue="1">
      <formula>$V30=2018</formula>
    </cfRule>
  </conditionalFormatting>
  <conditionalFormatting sqref="C9">
    <cfRule type="expression" priority="44" dxfId="0" stopIfTrue="1">
      <formula>$V27=2018</formula>
    </cfRule>
  </conditionalFormatting>
  <conditionalFormatting sqref="C13">
    <cfRule type="expression" priority="41" dxfId="0" stopIfTrue="1">
      <formula>$V28=2018</formula>
    </cfRule>
  </conditionalFormatting>
  <conditionalFormatting sqref="C12">
    <cfRule type="expression" priority="38" dxfId="0" stopIfTrue="1">
      <formula>$T20=2018</formula>
    </cfRule>
  </conditionalFormatting>
  <conditionalFormatting sqref="C12">
    <cfRule type="expression" priority="37" dxfId="0" stopIfTrue="1">
      <formula>$T20=2018</formula>
    </cfRule>
  </conditionalFormatting>
  <conditionalFormatting sqref="C10">
    <cfRule type="expression" priority="34" dxfId="0" stopIfTrue="1">
      <formula>$V42=2018</formula>
    </cfRule>
  </conditionalFormatting>
  <conditionalFormatting sqref="C12">
    <cfRule type="expression" priority="33" dxfId="0" stopIfTrue="1">
      <formula>$V31=2018</formula>
    </cfRule>
  </conditionalFormatting>
  <conditionalFormatting sqref="C19:C20">
    <cfRule type="expression" priority="30" dxfId="0" stopIfTrue="1">
      <formula>$V40=2018</formula>
    </cfRule>
  </conditionalFormatting>
  <conditionalFormatting sqref="C16">
    <cfRule type="expression" priority="29" dxfId="0" stopIfTrue="1">
      <formula>$V35=2018</formula>
    </cfRule>
  </conditionalFormatting>
  <conditionalFormatting sqref="C13">
    <cfRule type="expression" priority="25" dxfId="0" stopIfTrue="1">
      <formula>$T22=2018</formula>
    </cfRule>
  </conditionalFormatting>
  <conditionalFormatting sqref="C21">
    <cfRule type="expression" priority="23" dxfId="0" stopIfTrue="1">
      <formula>$T23=2018</formula>
    </cfRule>
  </conditionalFormatting>
  <conditionalFormatting sqref="C21">
    <cfRule type="expression" priority="22" dxfId="0" stopIfTrue="1">
      <formula>$T23=2018</formula>
    </cfRule>
  </conditionalFormatting>
  <conditionalFormatting sqref="C8">
    <cfRule type="expression" priority="19" dxfId="0" stopIfTrue="1">
      <formula>$V39=2018</formula>
    </cfRule>
  </conditionalFormatting>
  <conditionalFormatting sqref="C17">
    <cfRule type="expression" priority="18" dxfId="0" stopIfTrue="1">
      <formula>$V46=2018</formula>
    </cfRule>
  </conditionalFormatting>
  <conditionalFormatting sqref="C21">
    <cfRule type="expression" priority="17" dxfId="0" stopIfTrue="1">
      <formula>$V45=2018</formula>
    </cfRule>
  </conditionalFormatting>
  <conditionalFormatting sqref="C23">
    <cfRule type="expression" priority="16" dxfId="0" stopIfTrue="1">
      <formula>$V32=2018</formula>
    </cfRule>
  </conditionalFormatting>
  <conditionalFormatting sqref="C18">
    <cfRule type="expression" priority="14" dxfId="0" stopIfTrue="1">
      <formula>техКПд!#REF!=2018</formula>
    </cfRule>
  </conditionalFormatting>
  <conditionalFormatting sqref="C14">
    <cfRule type="expression" priority="13" dxfId="0" stopIfTrue="1">
      <formula>техКПд!#REF!=2018</formula>
    </cfRule>
  </conditionalFormatting>
  <conditionalFormatting sqref="C14">
    <cfRule type="expression" priority="12" dxfId="0" stopIfTrue="1">
      <formula>техКПд!#REF!=2018</formula>
    </cfRule>
  </conditionalFormatting>
  <conditionalFormatting sqref="C11">
    <cfRule type="expression" priority="11" dxfId="0" stopIfTrue="1">
      <formula>техКПд!#REF!=2018</formula>
    </cfRule>
  </conditionalFormatting>
  <conditionalFormatting sqref="C18">
    <cfRule type="expression" priority="10" dxfId="0" stopIfTrue="1">
      <formula>техКПд!#REF!=2018</formula>
    </cfRule>
  </conditionalFormatting>
  <conditionalFormatting sqref="C23">
    <cfRule type="expression" priority="8" dxfId="0" stopIfTrue="1">
      <formula>техКПд!#REF!=2018</formula>
    </cfRule>
  </conditionalFormatting>
  <conditionalFormatting sqref="C23">
    <cfRule type="expression" priority="7" dxfId="0" stopIfTrue="1">
      <formula>техКПд!#REF!=2018</formula>
    </cfRule>
  </conditionalFormatting>
  <conditionalFormatting sqref="C22">
    <cfRule type="expression" priority="2" dxfId="0" stopIfTrue="1">
      <formula>$V60=2018</formula>
    </cfRule>
  </conditionalFormatting>
  <conditionalFormatting sqref="C18">
    <cfRule type="expression" priority="1" dxfId="0" stopIfTrue="1">
      <formula>$V50=2018</formula>
    </cfRule>
  </conditionalFormatting>
  <conditionalFormatting sqref="C14">
    <cfRule type="expression" priority="142" dxfId="0" stopIfTrue="1">
      <formula>техКПд!#REF!=2018</formula>
    </cfRule>
  </conditionalFormatting>
  <conditionalFormatting sqref="C9">
    <cfRule type="expression" priority="149" dxfId="0" stopIfTrue="1">
      <formula>$T15=2018</formula>
    </cfRule>
  </conditionalFormatting>
  <conditionalFormatting sqref="C10">
    <cfRule type="expression" priority="159" dxfId="0" stopIfTrue="1">
      <formula>$V40=2018</formula>
    </cfRule>
  </conditionalFormatting>
  <conditionalFormatting sqref="C11">
    <cfRule type="expression" priority="173" dxfId="0" stopIfTrue="1">
      <formula>$V44=2018</formula>
    </cfRule>
  </conditionalFormatting>
  <conditionalFormatting sqref="C13">
    <cfRule type="expression" priority="185" dxfId="0" stopIfTrue="1">
      <formula>техКПд!#REF!=2018</formula>
    </cfRule>
  </conditionalFormatting>
  <conditionalFormatting sqref="C18">
    <cfRule type="expression" priority="200" dxfId="0" stopIfTrue="1">
      <formula>техКПд!#REF!=2018</formula>
    </cfRule>
  </conditionalFormatting>
  <conditionalFormatting sqref="D17">
    <cfRule type="expression" priority="216" dxfId="0" stopIfTrue="1">
      <formula>техКПд!#REF!=2018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zoomScalePageLayoutView="0" workbookViewId="0" topLeftCell="A7">
      <selection activeCell="Z17" sqref="Z17"/>
    </sheetView>
  </sheetViews>
  <sheetFormatPr defaultColWidth="9.140625" defaultRowHeight="15"/>
  <cols>
    <col min="1" max="1" width="2.7109375" style="68" customWidth="1"/>
    <col min="2" max="2" width="14.7109375" style="68" customWidth="1"/>
    <col min="3" max="3" width="7.140625" style="68" hidden="1" customWidth="1"/>
    <col min="4" max="4" width="3.140625" style="68" customWidth="1"/>
    <col min="5" max="5" width="13.28125" style="68" customWidth="1"/>
    <col min="6" max="6" width="7.00390625" style="68" customWidth="1"/>
    <col min="7" max="7" width="12.57421875" style="68" customWidth="1"/>
    <col min="8" max="8" width="15.28125" style="68" customWidth="1"/>
    <col min="9" max="9" width="4.8515625" style="68" customWidth="1"/>
    <col min="10" max="10" width="5.7109375" style="68" customWidth="1"/>
    <col min="11" max="11" width="3.28125" style="68" customWidth="1"/>
    <col min="12" max="12" width="5.00390625" style="68" customWidth="1"/>
    <col min="13" max="13" width="5.7109375" style="68" customWidth="1"/>
    <col min="14" max="14" width="3.140625" style="68" customWidth="1"/>
    <col min="15" max="15" width="4.8515625" style="68" customWidth="1"/>
    <col min="16" max="16" width="5.7109375" style="68" customWidth="1"/>
    <col min="17" max="17" width="3.421875" style="68" customWidth="1"/>
    <col min="18" max="18" width="3.28125" style="68" customWidth="1"/>
    <col min="19" max="20" width="5.28125" style="68" customWidth="1"/>
    <col min="21" max="21" width="5.8515625" style="68" customWidth="1"/>
    <col min="22" max="22" width="2.57421875" style="68" customWidth="1"/>
    <col min="23" max="23" width="5.8515625" style="68" customWidth="1"/>
    <col min="24" max="16384" width="9.140625" style="68" customWidth="1"/>
  </cols>
  <sheetData>
    <row r="1" spans="1:23" s="66" customFormat="1" ht="42.75" customHeight="1">
      <c r="A1" s="181" t="s">
        <v>361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2"/>
      <c r="W1" s="2"/>
    </row>
    <row r="2" spans="1:22" ht="15.75" customHeight="1">
      <c r="A2" s="219" t="s">
        <v>348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67"/>
    </row>
    <row r="3" spans="1:22" ht="15.75" customHeight="1">
      <c r="A3" s="222" t="s">
        <v>411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69"/>
    </row>
    <row r="4" spans="1:22" ht="15.75" customHeight="1">
      <c r="A4" s="221" t="s">
        <v>413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70"/>
    </row>
    <row r="5" spans="1:21" s="66" customFormat="1" ht="15" customHeight="1">
      <c r="A5" s="70" t="s">
        <v>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2"/>
      <c r="S5" s="72"/>
      <c r="U5" s="161" t="s">
        <v>346</v>
      </c>
    </row>
    <row r="6" spans="1:22" ht="17.25" customHeight="1">
      <c r="A6" s="202" t="s">
        <v>349</v>
      </c>
      <c r="B6" s="198" t="s">
        <v>334</v>
      </c>
      <c r="C6" s="198" t="s">
        <v>3</v>
      </c>
      <c r="D6" s="202" t="s">
        <v>335</v>
      </c>
      <c r="E6" s="198" t="s">
        <v>350</v>
      </c>
      <c r="F6" s="198" t="s">
        <v>6</v>
      </c>
      <c r="G6" s="198" t="s">
        <v>336</v>
      </c>
      <c r="H6" s="198" t="s">
        <v>337</v>
      </c>
      <c r="I6" s="215" t="s">
        <v>381</v>
      </c>
      <c r="J6" s="216"/>
      <c r="K6" s="217"/>
      <c r="L6" s="212" t="s">
        <v>351</v>
      </c>
      <c r="M6" s="213"/>
      <c r="N6" s="214"/>
      <c r="O6" s="215" t="s">
        <v>382</v>
      </c>
      <c r="P6" s="216"/>
      <c r="Q6" s="217"/>
      <c r="R6" s="202" t="s">
        <v>352</v>
      </c>
      <c r="S6" s="198" t="s">
        <v>353</v>
      </c>
      <c r="T6" s="202" t="s">
        <v>354</v>
      </c>
      <c r="U6" s="198" t="s">
        <v>355</v>
      </c>
      <c r="V6" s="204" t="s">
        <v>356</v>
      </c>
    </row>
    <row r="7" spans="1:22" ht="27.75" customHeight="1">
      <c r="A7" s="203"/>
      <c r="B7" s="199"/>
      <c r="C7" s="199"/>
      <c r="D7" s="203"/>
      <c r="E7" s="199"/>
      <c r="F7" s="199"/>
      <c r="G7" s="199"/>
      <c r="H7" s="199"/>
      <c r="I7" s="74" t="s">
        <v>357</v>
      </c>
      <c r="J7" s="75" t="s">
        <v>358</v>
      </c>
      <c r="K7" s="74" t="s">
        <v>359</v>
      </c>
      <c r="L7" s="74" t="s">
        <v>360</v>
      </c>
      <c r="M7" s="75" t="s">
        <v>358</v>
      </c>
      <c r="N7" s="74" t="s">
        <v>359</v>
      </c>
      <c r="O7" s="74" t="s">
        <v>360</v>
      </c>
      <c r="P7" s="75" t="s">
        <v>358</v>
      </c>
      <c r="Q7" s="74" t="s">
        <v>359</v>
      </c>
      <c r="R7" s="203"/>
      <c r="S7" s="199"/>
      <c r="T7" s="203"/>
      <c r="U7" s="199"/>
      <c r="V7" s="205"/>
    </row>
    <row r="8" spans="1:22" ht="23.25" customHeight="1">
      <c r="A8" s="76">
        <v>1</v>
      </c>
      <c r="B8" s="32" t="s">
        <v>75</v>
      </c>
      <c r="C8" s="22" t="s">
        <v>76</v>
      </c>
      <c r="D8" s="20" t="s">
        <v>70</v>
      </c>
      <c r="E8" s="28" t="s">
        <v>209</v>
      </c>
      <c r="F8" s="22" t="s">
        <v>210</v>
      </c>
      <c r="G8" s="23" t="s">
        <v>24</v>
      </c>
      <c r="H8" s="23" t="s">
        <v>25</v>
      </c>
      <c r="I8" s="77">
        <v>178.5</v>
      </c>
      <c r="J8" s="78">
        <f aca="true" t="shared" si="0" ref="J8:J17">I8/2.6</f>
        <v>68.65384615384615</v>
      </c>
      <c r="K8" s="79">
        <v>1</v>
      </c>
      <c r="L8" s="80">
        <v>162</v>
      </c>
      <c r="M8" s="81">
        <f aca="true" t="shared" si="1" ref="M8:M17">L8/2.6</f>
        <v>62.30769230769231</v>
      </c>
      <c r="N8" s="82">
        <v>2</v>
      </c>
      <c r="O8" s="80">
        <v>168</v>
      </c>
      <c r="P8" s="83">
        <f aca="true" t="shared" si="2" ref="P8:P17">O8/2.6</f>
        <v>64.61538461538461</v>
      </c>
      <c r="Q8" s="82">
        <v>1</v>
      </c>
      <c r="R8" s="82" t="s">
        <v>307</v>
      </c>
      <c r="S8" s="84">
        <f aca="true" t="shared" si="3" ref="S8:S17">I8+L8+O8</f>
        <v>508.5</v>
      </c>
      <c r="T8" s="84">
        <f aca="true" t="shared" si="4" ref="T8:T17">S8/3</f>
        <v>169.5</v>
      </c>
      <c r="U8" s="83">
        <f aca="true" t="shared" si="5" ref="U8:U17">T8/2.6</f>
        <v>65.1923076923077</v>
      </c>
      <c r="V8" s="85"/>
    </row>
    <row r="9" spans="1:22" ht="30" customHeight="1">
      <c r="A9" s="76" t="s">
        <v>342</v>
      </c>
      <c r="B9" s="29" t="s">
        <v>259</v>
      </c>
      <c r="C9" s="33" t="s">
        <v>260</v>
      </c>
      <c r="D9" s="30" t="s">
        <v>37</v>
      </c>
      <c r="E9" s="28" t="s">
        <v>220</v>
      </c>
      <c r="F9" s="33" t="s">
        <v>219</v>
      </c>
      <c r="G9" s="40" t="s">
        <v>161</v>
      </c>
      <c r="H9" s="40" t="s">
        <v>162</v>
      </c>
      <c r="I9" s="77">
        <v>168</v>
      </c>
      <c r="J9" s="78">
        <f t="shared" si="0"/>
        <v>64.61538461538461</v>
      </c>
      <c r="K9" s="79">
        <v>4</v>
      </c>
      <c r="L9" s="80">
        <v>172</v>
      </c>
      <c r="M9" s="81">
        <f t="shared" si="1"/>
        <v>66.15384615384615</v>
      </c>
      <c r="N9" s="82">
        <v>1</v>
      </c>
      <c r="O9" s="80">
        <v>162</v>
      </c>
      <c r="P9" s="83">
        <f t="shared" si="2"/>
        <v>62.30769230769231</v>
      </c>
      <c r="Q9" s="82">
        <v>3</v>
      </c>
      <c r="R9" s="82" t="s">
        <v>307</v>
      </c>
      <c r="S9" s="84">
        <f t="shared" si="3"/>
        <v>502</v>
      </c>
      <c r="T9" s="84">
        <f t="shared" si="4"/>
        <v>167.33333333333334</v>
      </c>
      <c r="U9" s="83">
        <f t="shared" si="5"/>
        <v>64.35897435897436</v>
      </c>
      <c r="V9" s="85"/>
    </row>
    <row r="10" spans="1:22" ht="31.5" customHeight="1">
      <c r="A10" s="76">
        <v>2</v>
      </c>
      <c r="B10" s="57" t="s">
        <v>215</v>
      </c>
      <c r="C10" s="33" t="s">
        <v>227</v>
      </c>
      <c r="D10" s="30" t="s">
        <v>128</v>
      </c>
      <c r="E10" s="28" t="s">
        <v>79</v>
      </c>
      <c r="F10" s="33" t="s">
        <v>80</v>
      </c>
      <c r="G10" s="40" t="s">
        <v>24</v>
      </c>
      <c r="H10" s="40" t="s">
        <v>25</v>
      </c>
      <c r="I10" s="77">
        <v>169.5</v>
      </c>
      <c r="J10" s="78">
        <f t="shared" si="0"/>
        <v>65.1923076923077</v>
      </c>
      <c r="K10" s="79">
        <v>2</v>
      </c>
      <c r="L10" s="80">
        <v>161</v>
      </c>
      <c r="M10" s="81">
        <f t="shared" si="1"/>
        <v>61.92307692307692</v>
      </c>
      <c r="N10" s="82">
        <v>3</v>
      </c>
      <c r="O10" s="80">
        <v>160</v>
      </c>
      <c r="P10" s="83">
        <f t="shared" si="2"/>
        <v>61.53846153846153</v>
      </c>
      <c r="Q10" s="82">
        <v>4</v>
      </c>
      <c r="R10" s="82">
        <v>1</v>
      </c>
      <c r="S10" s="84">
        <f t="shared" si="3"/>
        <v>490.5</v>
      </c>
      <c r="T10" s="84">
        <f t="shared" si="4"/>
        <v>163.5</v>
      </c>
      <c r="U10" s="83">
        <f t="shared" si="5"/>
        <v>62.88461538461538</v>
      </c>
      <c r="V10" s="85"/>
    </row>
    <row r="11" spans="1:22" ht="23.25" customHeight="1">
      <c r="A11" s="76">
        <v>3</v>
      </c>
      <c r="B11" s="29" t="s">
        <v>135</v>
      </c>
      <c r="C11" s="33" t="s">
        <v>136</v>
      </c>
      <c r="D11" s="30" t="s">
        <v>37</v>
      </c>
      <c r="E11" s="28" t="s">
        <v>110</v>
      </c>
      <c r="F11" s="33" t="s">
        <v>111</v>
      </c>
      <c r="G11" s="40" t="s">
        <v>24</v>
      </c>
      <c r="H11" s="40" t="s">
        <v>25</v>
      </c>
      <c r="I11" s="77">
        <v>169</v>
      </c>
      <c r="J11" s="78">
        <f t="shared" si="0"/>
        <v>65</v>
      </c>
      <c r="K11" s="79">
        <v>3</v>
      </c>
      <c r="L11" s="80">
        <v>154.5</v>
      </c>
      <c r="M11" s="81">
        <f t="shared" si="1"/>
        <v>59.42307692307692</v>
      </c>
      <c r="N11" s="82">
        <v>6</v>
      </c>
      <c r="O11" s="80">
        <v>157</v>
      </c>
      <c r="P11" s="83">
        <f t="shared" si="2"/>
        <v>60.38461538461538</v>
      </c>
      <c r="Q11" s="82">
        <v>5</v>
      </c>
      <c r="R11" s="82" t="s">
        <v>307</v>
      </c>
      <c r="S11" s="84">
        <f t="shared" si="3"/>
        <v>480.5</v>
      </c>
      <c r="T11" s="84">
        <f t="shared" si="4"/>
        <v>160.16666666666666</v>
      </c>
      <c r="U11" s="83">
        <f t="shared" si="5"/>
        <v>61.602564102564095</v>
      </c>
      <c r="V11" s="85"/>
    </row>
    <row r="12" spans="1:22" ht="32.25" customHeight="1">
      <c r="A12" s="76">
        <v>4</v>
      </c>
      <c r="B12" s="32" t="s">
        <v>320</v>
      </c>
      <c r="C12" s="22" t="s">
        <v>321</v>
      </c>
      <c r="D12" s="30" t="s">
        <v>37</v>
      </c>
      <c r="E12" s="27" t="s">
        <v>314</v>
      </c>
      <c r="F12" s="22" t="s">
        <v>315</v>
      </c>
      <c r="G12" s="23" t="s">
        <v>312</v>
      </c>
      <c r="H12" s="23" t="s">
        <v>313</v>
      </c>
      <c r="I12" s="77">
        <v>152.5</v>
      </c>
      <c r="J12" s="78">
        <f t="shared" si="0"/>
        <v>58.65384615384615</v>
      </c>
      <c r="K12" s="79">
        <v>8</v>
      </c>
      <c r="L12" s="80">
        <v>160.5</v>
      </c>
      <c r="M12" s="81">
        <f t="shared" si="1"/>
        <v>61.730769230769226</v>
      </c>
      <c r="N12" s="82">
        <v>4</v>
      </c>
      <c r="O12" s="80">
        <v>167</v>
      </c>
      <c r="P12" s="83">
        <f t="shared" si="2"/>
        <v>64.23076923076923</v>
      </c>
      <c r="Q12" s="82">
        <v>2</v>
      </c>
      <c r="R12" s="82" t="s">
        <v>307</v>
      </c>
      <c r="S12" s="84">
        <f t="shared" si="3"/>
        <v>480</v>
      </c>
      <c r="T12" s="84">
        <f t="shared" si="4"/>
        <v>160</v>
      </c>
      <c r="U12" s="83">
        <f t="shared" si="5"/>
        <v>61.53846153846153</v>
      </c>
      <c r="V12" s="85"/>
    </row>
    <row r="13" spans="1:22" ht="29.25" customHeight="1">
      <c r="A13" s="76">
        <v>5</v>
      </c>
      <c r="B13" s="32" t="s">
        <v>292</v>
      </c>
      <c r="C13" s="22" t="s">
        <v>293</v>
      </c>
      <c r="D13" s="30" t="s">
        <v>121</v>
      </c>
      <c r="E13" s="28" t="s">
        <v>294</v>
      </c>
      <c r="F13" s="22" t="s">
        <v>295</v>
      </c>
      <c r="G13" s="23" t="s">
        <v>283</v>
      </c>
      <c r="H13" s="23" t="s">
        <v>284</v>
      </c>
      <c r="I13" s="77">
        <v>165.5</v>
      </c>
      <c r="J13" s="78">
        <f t="shared" si="0"/>
        <v>63.65384615384615</v>
      </c>
      <c r="K13" s="79">
        <v>5</v>
      </c>
      <c r="L13" s="80">
        <v>157</v>
      </c>
      <c r="M13" s="81">
        <f t="shared" si="1"/>
        <v>60.38461538461538</v>
      </c>
      <c r="N13" s="82">
        <v>5</v>
      </c>
      <c r="O13" s="80">
        <v>154.5</v>
      </c>
      <c r="P13" s="83">
        <f t="shared" si="2"/>
        <v>59.42307692307692</v>
      </c>
      <c r="Q13" s="82">
        <v>8</v>
      </c>
      <c r="R13" s="82" t="s">
        <v>307</v>
      </c>
      <c r="S13" s="84">
        <f t="shared" si="3"/>
        <v>477</v>
      </c>
      <c r="T13" s="84">
        <f t="shared" si="4"/>
        <v>159</v>
      </c>
      <c r="U13" s="83">
        <f t="shared" si="5"/>
        <v>61.15384615384615</v>
      </c>
      <c r="V13" s="85"/>
    </row>
    <row r="14" spans="1:22" ht="27.75" customHeight="1">
      <c r="A14" s="76">
        <v>6</v>
      </c>
      <c r="B14" s="29" t="s">
        <v>320</v>
      </c>
      <c r="C14" s="33" t="s">
        <v>321</v>
      </c>
      <c r="D14" s="30" t="s">
        <v>37</v>
      </c>
      <c r="E14" s="28" t="s">
        <v>317</v>
      </c>
      <c r="F14" s="33" t="s">
        <v>316</v>
      </c>
      <c r="G14" s="40" t="s">
        <v>312</v>
      </c>
      <c r="H14" s="40" t="s">
        <v>313</v>
      </c>
      <c r="I14" s="77">
        <v>159</v>
      </c>
      <c r="J14" s="78">
        <f t="shared" si="0"/>
        <v>61.15384615384615</v>
      </c>
      <c r="K14" s="79">
        <v>6</v>
      </c>
      <c r="L14" s="80">
        <v>151.5</v>
      </c>
      <c r="M14" s="81">
        <f t="shared" si="1"/>
        <v>58.26923076923077</v>
      </c>
      <c r="N14" s="82">
        <v>7</v>
      </c>
      <c r="O14" s="80">
        <v>156.5</v>
      </c>
      <c r="P14" s="83">
        <f t="shared" si="2"/>
        <v>60.19230769230769</v>
      </c>
      <c r="Q14" s="82">
        <v>6</v>
      </c>
      <c r="R14" s="82" t="s">
        <v>307</v>
      </c>
      <c r="S14" s="84">
        <f t="shared" si="3"/>
        <v>467</v>
      </c>
      <c r="T14" s="84">
        <f t="shared" si="4"/>
        <v>155.66666666666666</v>
      </c>
      <c r="U14" s="83">
        <f t="shared" si="5"/>
        <v>59.87179487179487</v>
      </c>
      <c r="V14" s="85"/>
    </row>
    <row r="15" spans="1:22" ht="29.25" customHeight="1">
      <c r="A15" s="76">
        <v>7</v>
      </c>
      <c r="B15" s="38" t="s">
        <v>275</v>
      </c>
      <c r="C15" s="22" t="s">
        <v>40</v>
      </c>
      <c r="D15" s="30" t="s">
        <v>37</v>
      </c>
      <c r="E15" s="28" t="s">
        <v>269</v>
      </c>
      <c r="F15" s="22" t="s">
        <v>307</v>
      </c>
      <c r="G15" s="23" t="s">
        <v>431</v>
      </c>
      <c r="H15" s="23" t="s">
        <v>183</v>
      </c>
      <c r="I15" s="77">
        <v>148</v>
      </c>
      <c r="J15" s="78">
        <f t="shared" si="0"/>
        <v>56.92307692307692</v>
      </c>
      <c r="K15" s="79">
        <v>9</v>
      </c>
      <c r="L15" s="80">
        <v>150.5</v>
      </c>
      <c r="M15" s="81">
        <f t="shared" si="1"/>
        <v>57.88461538461538</v>
      </c>
      <c r="N15" s="82">
        <v>8</v>
      </c>
      <c r="O15" s="80">
        <v>155.5</v>
      </c>
      <c r="P15" s="83">
        <f t="shared" si="2"/>
        <v>59.80769230769231</v>
      </c>
      <c r="Q15" s="82">
        <v>7</v>
      </c>
      <c r="R15" s="82" t="s">
        <v>307</v>
      </c>
      <c r="S15" s="84">
        <f t="shared" si="3"/>
        <v>454</v>
      </c>
      <c r="T15" s="84">
        <f t="shared" si="4"/>
        <v>151.33333333333334</v>
      </c>
      <c r="U15" s="83">
        <f t="shared" si="5"/>
        <v>58.205128205128204</v>
      </c>
      <c r="V15" s="85"/>
    </row>
    <row r="16" spans="1:22" ht="32.25" customHeight="1">
      <c r="A16" s="76">
        <v>8</v>
      </c>
      <c r="B16" s="37" t="s">
        <v>69</v>
      </c>
      <c r="C16" s="22"/>
      <c r="D16" s="20" t="s">
        <v>70</v>
      </c>
      <c r="E16" s="28" t="s">
        <v>206</v>
      </c>
      <c r="F16" s="22" t="s">
        <v>205</v>
      </c>
      <c r="G16" s="23" t="s">
        <v>24</v>
      </c>
      <c r="H16" s="23" t="s">
        <v>25</v>
      </c>
      <c r="I16" s="77">
        <v>156</v>
      </c>
      <c r="J16" s="78">
        <f t="shared" si="0"/>
        <v>60</v>
      </c>
      <c r="K16" s="79">
        <v>7</v>
      </c>
      <c r="L16" s="80">
        <v>143</v>
      </c>
      <c r="M16" s="81">
        <f t="shared" si="1"/>
        <v>55</v>
      </c>
      <c r="N16" s="82">
        <v>10</v>
      </c>
      <c r="O16" s="80">
        <v>150.5</v>
      </c>
      <c r="P16" s="83">
        <f t="shared" si="2"/>
        <v>57.88461538461538</v>
      </c>
      <c r="Q16" s="82">
        <v>10</v>
      </c>
      <c r="R16" s="82" t="s">
        <v>307</v>
      </c>
      <c r="S16" s="84">
        <f t="shared" si="3"/>
        <v>449.5</v>
      </c>
      <c r="T16" s="84">
        <f t="shared" si="4"/>
        <v>149.83333333333334</v>
      </c>
      <c r="U16" s="83">
        <f t="shared" si="5"/>
        <v>57.62820512820513</v>
      </c>
      <c r="V16" s="85"/>
    </row>
    <row r="17" spans="1:22" ht="23.25" customHeight="1">
      <c r="A17" s="76">
        <v>9</v>
      </c>
      <c r="B17" s="32" t="s">
        <v>123</v>
      </c>
      <c r="C17" s="22" t="s">
        <v>40</v>
      </c>
      <c r="D17" s="30" t="s">
        <v>37</v>
      </c>
      <c r="E17" s="27" t="s">
        <v>112</v>
      </c>
      <c r="F17" s="22" t="s">
        <v>307</v>
      </c>
      <c r="G17" s="23" t="s">
        <v>24</v>
      </c>
      <c r="H17" s="23" t="s">
        <v>25</v>
      </c>
      <c r="I17" s="77">
        <v>140</v>
      </c>
      <c r="J17" s="78">
        <f t="shared" si="0"/>
        <v>53.84615384615385</v>
      </c>
      <c r="K17" s="79">
        <v>10</v>
      </c>
      <c r="L17" s="80">
        <v>145</v>
      </c>
      <c r="M17" s="81">
        <f t="shared" si="1"/>
        <v>55.76923076923077</v>
      </c>
      <c r="N17" s="82">
        <v>9</v>
      </c>
      <c r="O17" s="80">
        <v>153</v>
      </c>
      <c r="P17" s="83">
        <f t="shared" si="2"/>
        <v>58.84615384615385</v>
      </c>
      <c r="Q17" s="82">
        <v>9</v>
      </c>
      <c r="R17" s="82">
        <v>1</v>
      </c>
      <c r="S17" s="84">
        <f t="shared" si="3"/>
        <v>438</v>
      </c>
      <c r="T17" s="84">
        <f t="shared" si="4"/>
        <v>146</v>
      </c>
      <c r="U17" s="83">
        <f t="shared" si="5"/>
        <v>56.15384615384615</v>
      </c>
      <c r="V17" s="85"/>
    </row>
    <row r="18" spans="1:22" ht="23.25" customHeight="1">
      <c r="A18" s="76"/>
      <c r="B18" s="38" t="s">
        <v>252</v>
      </c>
      <c r="C18" s="22"/>
      <c r="D18" s="20" t="s">
        <v>37</v>
      </c>
      <c r="E18" s="21" t="s">
        <v>254</v>
      </c>
      <c r="F18" s="22" t="s">
        <v>307</v>
      </c>
      <c r="G18" s="23" t="s">
        <v>24</v>
      </c>
      <c r="H18" s="23" t="s">
        <v>25</v>
      </c>
      <c r="I18" s="223" t="s">
        <v>372</v>
      </c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5"/>
      <c r="V18" s="85"/>
    </row>
    <row r="19" spans="1:22" ht="20.25" customHeight="1">
      <c r="A19" s="87"/>
      <c r="B19" s="88"/>
      <c r="C19" s="89"/>
      <c r="D19" s="89"/>
      <c r="E19" s="64"/>
      <c r="F19" s="64"/>
      <c r="G19" s="24"/>
      <c r="H19" s="24"/>
      <c r="I19" s="90"/>
      <c r="J19" s="91"/>
      <c r="K19" s="44"/>
      <c r="L19" s="92"/>
      <c r="M19" s="93"/>
      <c r="N19" s="43"/>
      <c r="O19" s="92"/>
      <c r="P19" s="94"/>
      <c r="Q19" s="43"/>
      <c r="R19" s="43"/>
      <c r="S19" s="95"/>
      <c r="T19" s="95"/>
      <c r="U19" s="94"/>
      <c r="V19" s="94"/>
    </row>
    <row r="20" spans="1:21" ht="12" customHeight="1">
      <c r="A20" s="96" t="s">
        <v>338</v>
      </c>
      <c r="C20" s="96"/>
      <c r="D20" s="96"/>
      <c r="E20" s="96"/>
      <c r="F20" s="96"/>
      <c r="G20" s="96"/>
      <c r="H20" s="96"/>
      <c r="J20" s="97"/>
      <c r="K20" s="97"/>
      <c r="L20" s="97"/>
      <c r="M20" s="97"/>
      <c r="N20" s="97"/>
      <c r="U20" s="98" t="s">
        <v>343</v>
      </c>
    </row>
    <row r="22" spans="1:21" ht="12" customHeight="1">
      <c r="A22" s="99" t="s">
        <v>339</v>
      </c>
      <c r="B22" s="100"/>
      <c r="C22" s="100"/>
      <c r="D22" s="100"/>
      <c r="E22" s="101"/>
      <c r="F22" s="101"/>
      <c r="G22" s="101"/>
      <c r="H22" s="101"/>
      <c r="J22" s="96"/>
      <c r="K22" s="96"/>
      <c r="L22" s="96"/>
      <c r="M22" s="96"/>
      <c r="N22" s="96"/>
      <c r="P22" s="102"/>
      <c r="Q22" s="102"/>
      <c r="R22" s="102"/>
      <c r="S22" s="102"/>
      <c r="T22" s="102"/>
      <c r="U22" s="103" t="s">
        <v>331</v>
      </c>
    </row>
    <row r="23" spans="1:14" ht="1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</row>
  </sheetData>
  <sheetProtection/>
  <mergeCells count="21">
    <mergeCell ref="A1:U1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L6:N6"/>
    <mergeCell ref="O6:Q6"/>
    <mergeCell ref="S6:S7"/>
    <mergeCell ref="T6:T7"/>
    <mergeCell ref="U6:U7"/>
    <mergeCell ref="V6:V7"/>
    <mergeCell ref="I18:U18"/>
    <mergeCell ref="R6:R7"/>
  </mergeCells>
  <conditionalFormatting sqref="C18">
    <cfRule type="expression" priority="77" dxfId="0" stopIfTrue="1">
      <formula>$V25=2018</formula>
    </cfRule>
  </conditionalFormatting>
  <conditionalFormatting sqref="C8:C18">
    <cfRule type="expression" priority="76" dxfId="0" stopIfTrue="1">
      <formula>техКПдО!#REF!=2018</formula>
    </cfRule>
  </conditionalFormatting>
  <conditionalFormatting sqref="C8:C17">
    <cfRule type="expression" priority="75" dxfId="0" stopIfTrue="1">
      <formula>техКПдО!#REF!=2018</formula>
    </cfRule>
  </conditionalFormatting>
  <conditionalFormatting sqref="C18">
    <cfRule type="expression" priority="74" dxfId="0" stopIfTrue="1">
      <formula>техКПдО!#REF!=2018</formula>
    </cfRule>
  </conditionalFormatting>
  <conditionalFormatting sqref="C16">
    <cfRule type="expression" priority="73" dxfId="0" stopIfTrue="1">
      <formula>$V36=2018</formula>
    </cfRule>
  </conditionalFormatting>
  <conditionalFormatting sqref="C13">
    <cfRule type="expression" priority="72" dxfId="0" stopIfTrue="1">
      <formula>$V24=2018</formula>
    </cfRule>
  </conditionalFormatting>
  <conditionalFormatting sqref="D15 C18 C13:C14">
    <cfRule type="expression" priority="71" dxfId="0" stopIfTrue="1">
      <formula>$T13=2018</formula>
    </cfRule>
  </conditionalFormatting>
  <conditionalFormatting sqref="C17">
    <cfRule type="expression" priority="70" dxfId="0" stopIfTrue="1">
      <formula>$V19=2018</formula>
    </cfRule>
  </conditionalFormatting>
  <conditionalFormatting sqref="C14">
    <cfRule type="expression" priority="68" dxfId="0" stopIfTrue="1">
      <formula>$V21=2018</formula>
    </cfRule>
  </conditionalFormatting>
  <conditionalFormatting sqref="D15 C11:C18 C8:C9">
    <cfRule type="expression" priority="66" dxfId="0" stopIfTrue="1">
      <formula>техКПдО!#REF!=2018</formula>
    </cfRule>
  </conditionalFormatting>
  <conditionalFormatting sqref="C17 C14 C11:C12">
    <cfRule type="expression" priority="65" dxfId="0" stopIfTrue="1">
      <formula>техКПдО!#REF!=2018</formula>
    </cfRule>
  </conditionalFormatting>
  <conditionalFormatting sqref="C18">
    <cfRule type="expression" priority="58" dxfId="0" stopIfTrue="1">
      <formula>$R18=2018</formula>
    </cfRule>
  </conditionalFormatting>
  <conditionalFormatting sqref="C9">
    <cfRule type="expression" priority="55" dxfId="0" stopIfTrue="1">
      <formula>техКПдО!#REF!=2018</formula>
    </cfRule>
  </conditionalFormatting>
  <conditionalFormatting sqref="C12">
    <cfRule type="expression" priority="52" dxfId="0" stopIfTrue="1">
      <formula>$V40=2018</formula>
    </cfRule>
  </conditionalFormatting>
  <conditionalFormatting sqref="C8">
    <cfRule type="expression" priority="46" dxfId="0" stopIfTrue="1">
      <formula>$V34=2018</formula>
    </cfRule>
  </conditionalFormatting>
  <conditionalFormatting sqref="C17">
    <cfRule type="expression" priority="45" dxfId="0" stopIfTrue="1">
      <formula>техКПдО!#REF!=2018</formula>
    </cfRule>
  </conditionalFormatting>
  <conditionalFormatting sqref="C17">
    <cfRule type="expression" priority="44" dxfId="0" stopIfTrue="1">
      <formula>техКПдО!#REF!=2018</formula>
    </cfRule>
  </conditionalFormatting>
  <conditionalFormatting sqref="C8">
    <cfRule type="expression" priority="43" dxfId="0" stopIfTrue="1">
      <formula>техКПдО!#REF!=2018</formula>
    </cfRule>
  </conditionalFormatting>
  <conditionalFormatting sqref="C18">
    <cfRule type="expression" priority="42" dxfId="0" stopIfTrue="1">
      <formula>техКПдО!#REF!=2018</formula>
    </cfRule>
  </conditionalFormatting>
  <conditionalFormatting sqref="C10">
    <cfRule type="expression" priority="41" dxfId="0" stopIfTrue="1">
      <formula>$V26=2018</formula>
    </cfRule>
  </conditionalFormatting>
  <conditionalFormatting sqref="C18">
    <cfRule type="expression" priority="40" dxfId="0" stopIfTrue="1">
      <formula>$V43=2018</formula>
    </cfRule>
  </conditionalFormatting>
  <conditionalFormatting sqref="C11">
    <cfRule type="expression" priority="35" dxfId="0" stopIfTrue="1">
      <formula>$V19=2018</formula>
    </cfRule>
  </conditionalFormatting>
  <conditionalFormatting sqref="C9">
    <cfRule type="expression" priority="34" dxfId="0" stopIfTrue="1">
      <formula>$V29=2018</formula>
    </cfRule>
  </conditionalFormatting>
  <conditionalFormatting sqref="C12">
    <cfRule type="expression" priority="33" dxfId="0" stopIfTrue="1">
      <formula>$V38=2018</formula>
    </cfRule>
  </conditionalFormatting>
  <conditionalFormatting sqref="C15">
    <cfRule type="expression" priority="31" dxfId="0" stopIfTrue="1">
      <formula>$V28=2018</formula>
    </cfRule>
  </conditionalFormatting>
  <conditionalFormatting sqref="C17">
    <cfRule type="expression" priority="30" dxfId="0" stopIfTrue="1">
      <formula>$V34=2018</formula>
    </cfRule>
  </conditionalFormatting>
  <conditionalFormatting sqref="C16">
    <cfRule type="expression" priority="29" dxfId="0" stopIfTrue="1">
      <formula>$V37=2018</formula>
    </cfRule>
  </conditionalFormatting>
  <conditionalFormatting sqref="C10">
    <cfRule type="expression" priority="27" dxfId="0" stopIfTrue="1">
      <formula>$T17=2018</formula>
    </cfRule>
  </conditionalFormatting>
  <conditionalFormatting sqref="C8">
    <cfRule type="expression" priority="22" dxfId="0" stopIfTrue="1">
      <formula>$V29=2018</formula>
    </cfRule>
  </conditionalFormatting>
  <conditionalFormatting sqref="C13">
    <cfRule type="expression" priority="16" dxfId="0" stopIfTrue="1">
      <formula>техКПдО!#REF!=2018</formula>
    </cfRule>
  </conditionalFormatting>
  <conditionalFormatting sqref="C13">
    <cfRule type="expression" priority="10" dxfId="0" stopIfTrue="1">
      <formula>техКПдО!#REF!=2018</formula>
    </cfRule>
  </conditionalFormatting>
  <conditionalFormatting sqref="C17">
    <cfRule type="expression" priority="7" dxfId="0" stopIfTrue="1">
      <formula>техКПдО!#REF!=2018</formula>
    </cfRule>
  </conditionalFormatting>
  <conditionalFormatting sqref="C18">
    <cfRule type="expression" priority="6" dxfId="0" stopIfTrue="1">
      <formula>техКПдО!#REF!=2018</formula>
    </cfRule>
  </conditionalFormatting>
  <conditionalFormatting sqref="C14">
    <cfRule type="expression" priority="5" dxfId="0" stopIfTrue="1">
      <formula>$V29=2018</formula>
    </cfRule>
  </conditionalFormatting>
  <conditionalFormatting sqref="C13">
    <cfRule type="expression" priority="2" dxfId="0" stopIfTrue="1">
      <formula>техКПдО!#REF!=2018</formula>
    </cfRule>
  </conditionalFormatting>
  <conditionalFormatting sqref="C11">
    <cfRule type="expression" priority="88" dxfId="0" stopIfTrue="1">
      <formula>$V38=2018</formula>
    </cfRule>
  </conditionalFormatting>
  <conditionalFormatting sqref="C11">
    <cfRule type="expression" priority="99" dxfId="0" stopIfTrue="1">
      <formula>техКПдО!#REF!=2018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="96" zoomScaleNormal="96" zoomScalePageLayoutView="0" workbookViewId="0" topLeftCell="A2">
      <selection activeCell="Z17" sqref="Z17"/>
    </sheetView>
  </sheetViews>
  <sheetFormatPr defaultColWidth="9.140625" defaultRowHeight="15"/>
  <cols>
    <col min="1" max="1" width="2.7109375" style="68" customWidth="1"/>
    <col min="2" max="2" width="14.00390625" style="68" customWidth="1"/>
    <col min="3" max="3" width="7.140625" style="68" hidden="1" customWidth="1"/>
    <col min="4" max="4" width="3.140625" style="68" customWidth="1"/>
    <col min="5" max="5" width="13.28125" style="68" customWidth="1"/>
    <col min="6" max="6" width="7.00390625" style="68" customWidth="1"/>
    <col min="7" max="7" width="12.57421875" style="68" customWidth="1"/>
    <col min="8" max="8" width="15.28125" style="68" customWidth="1"/>
    <col min="9" max="9" width="4.8515625" style="68" customWidth="1"/>
    <col min="10" max="10" width="5.7109375" style="68" customWidth="1"/>
    <col min="11" max="11" width="3.28125" style="68" customWidth="1"/>
    <col min="12" max="12" width="5.00390625" style="68" customWidth="1"/>
    <col min="13" max="13" width="5.7109375" style="68" customWidth="1"/>
    <col min="14" max="14" width="3.140625" style="68" customWidth="1"/>
    <col min="15" max="15" width="4.8515625" style="68" customWidth="1"/>
    <col min="16" max="16" width="5.7109375" style="68" customWidth="1"/>
    <col min="17" max="17" width="3.421875" style="68" customWidth="1"/>
    <col min="18" max="18" width="3.28125" style="68" customWidth="1"/>
    <col min="19" max="20" width="5.28125" style="68" customWidth="1"/>
    <col min="21" max="21" width="5.8515625" style="68" customWidth="1"/>
    <col min="22" max="22" width="2.57421875" style="68" customWidth="1"/>
    <col min="23" max="23" width="5.8515625" style="68" customWidth="1"/>
    <col min="24" max="16384" width="9.140625" style="68" customWidth="1"/>
  </cols>
  <sheetData>
    <row r="1" spans="1:23" s="66" customFormat="1" ht="42.75" customHeight="1">
      <c r="A1" s="181" t="s">
        <v>361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2"/>
      <c r="W1" s="2"/>
    </row>
    <row r="2" spans="1:22" ht="15" customHeight="1">
      <c r="A2" s="219" t="s">
        <v>348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67"/>
    </row>
    <row r="3" spans="1:22" ht="15.75" customHeight="1">
      <c r="A3" s="222" t="s">
        <v>344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69"/>
    </row>
    <row r="4" spans="1:22" ht="15" customHeight="1">
      <c r="A4" s="221" t="s">
        <v>375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70"/>
    </row>
    <row r="5" spans="1:21" ht="14.25" customHeight="1">
      <c r="A5" s="71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2"/>
      <c r="S5" s="72"/>
      <c r="U5" s="73" t="s">
        <v>341</v>
      </c>
    </row>
    <row r="6" spans="1:22" ht="17.25" customHeight="1">
      <c r="A6" s="202" t="s">
        <v>349</v>
      </c>
      <c r="B6" s="198" t="s">
        <v>334</v>
      </c>
      <c r="C6" s="198" t="s">
        <v>3</v>
      </c>
      <c r="D6" s="202" t="s">
        <v>335</v>
      </c>
      <c r="E6" s="198" t="s">
        <v>350</v>
      </c>
      <c r="F6" s="198" t="s">
        <v>6</v>
      </c>
      <c r="G6" s="198" t="s">
        <v>336</v>
      </c>
      <c r="H6" s="198" t="s">
        <v>337</v>
      </c>
      <c r="I6" s="215" t="s">
        <v>381</v>
      </c>
      <c r="J6" s="216"/>
      <c r="K6" s="217"/>
      <c r="L6" s="212" t="s">
        <v>351</v>
      </c>
      <c r="M6" s="213"/>
      <c r="N6" s="214"/>
      <c r="O6" s="215" t="s">
        <v>382</v>
      </c>
      <c r="P6" s="216"/>
      <c r="Q6" s="217"/>
      <c r="R6" s="202" t="s">
        <v>352</v>
      </c>
      <c r="S6" s="198" t="s">
        <v>353</v>
      </c>
      <c r="T6" s="202" t="s">
        <v>354</v>
      </c>
      <c r="U6" s="198" t="s">
        <v>355</v>
      </c>
      <c r="V6" s="204" t="s">
        <v>356</v>
      </c>
    </row>
    <row r="7" spans="1:22" ht="27.75" customHeight="1">
      <c r="A7" s="203"/>
      <c r="B7" s="199"/>
      <c r="C7" s="199"/>
      <c r="D7" s="203"/>
      <c r="E7" s="199"/>
      <c r="F7" s="199"/>
      <c r="G7" s="199"/>
      <c r="H7" s="199"/>
      <c r="I7" s="74" t="s">
        <v>357</v>
      </c>
      <c r="J7" s="75" t="s">
        <v>358</v>
      </c>
      <c r="K7" s="74" t="s">
        <v>359</v>
      </c>
      <c r="L7" s="74" t="s">
        <v>360</v>
      </c>
      <c r="M7" s="75" t="s">
        <v>358</v>
      </c>
      <c r="N7" s="74" t="s">
        <v>359</v>
      </c>
      <c r="O7" s="74" t="s">
        <v>360</v>
      </c>
      <c r="P7" s="75" t="s">
        <v>358</v>
      </c>
      <c r="Q7" s="74" t="s">
        <v>359</v>
      </c>
      <c r="R7" s="203"/>
      <c r="S7" s="199"/>
      <c r="T7" s="203"/>
      <c r="U7" s="199"/>
      <c r="V7" s="205"/>
    </row>
    <row r="8" spans="1:22" ht="23.25" customHeight="1">
      <c r="A8" s="76">
        <v>1</v>
      </c>
      <c r="B8" s="32" t="s">
        <v>75</v>
      </c>
      <c r="C8" s="22" t="s">
        <v>76</v>
      </c>
      <c r="D8" s="20" t="s">
        <v>70</v>
      </c>
      <c r="E8" s="27" t="s">
        <v>209</v>
      </c>
      <c r="F8" s="22" t="s">
        <v>210</v>
      </c>
      <c r="G8" s="23" t="s">
        <v>24</v>
      </c>
      <c r="H8" s="23" t="s">
        <v>25</v>
      </c>
      <c r="I8" s="77">
        <v>190.5</v>
      </c>
      <c r="J8" s="78">
        <f aca="true" t="shared" si="0" ref="J8:J16">I8/3</f>
        <v>63.5</v>
      </c>
      <c r="K8" s="79">
        <v>2</v>
      </c>
      <c r="L8" s="80">
        <v>185</v>
      </c>
      <c r="M8" s="81">
        <f aca="true" t="shared" si="1" ref="M8:M16">L8/3</f>
        <v>61.666666666666664</v>
      </c>
      <c r="N8" s="82">
        <v>5</v>
      </c>
      <c r="O8" s="80">
        <v>190</v>
      </c>
      <c r="P8" s="83">
        <f aca="true" t="shared" si="2" ref="P8:P16">O8/3</f>
        <v>63.333333333333336</v>
      </c>
      <c r="Q8" s="82">
        <v>1</v>
      </c>
      <c r="R8" s="82" t="s">
        <v>307</v>
      </c>
      <c r="S8" s="84">
        <f aca="true" t="shared" si="3" ref="S8:S16">I8+L8+O8</f>
        <v>565.5</v>
      </c>
      <c r="T8" s="84">
        <f aca="true" t="shared" si="4" ref="T8:U16">S8/3</f>
        <v>188.5</v>
      </c>
      <c r="U8" s="83">
        <f t="shared" si="4"/>
        <v>62.833333333333336</v>
      </c>
      <c r="V8" s="85"/>
    </row>
    <row r="9" spans="1:22" ht="33" customHeight="1">
      <c r="A9" s="86" t="s">
        <v>342</v>
      </c>
      <c r="B9" s="32" t="s">
        <v>259</v>
      </c>
      <c r="C9" s="22" t="s">
        <v>260</v>
      </c>
      <c r="D9" s="30" t="s">
        <v>37</v>
      </c>
      <c r="E9" s="28" t="s">
        <v>220</v>
      </c>
      <c r="F9" s="22" t="s">
        <v>219</v>
      </c>
      <c r="G9" s="23" t="s">
        <v>161</v>
      </c>
      <c r="H9" s="23" t="s">
        <v>162</v>
      </c>
      <c r="I9" s="77">
        <v>195.5</v>
      </c>
      <c r="J9" s="78">
        <f t="shared" si="0"/>
        <v>65.16666666666667</v>
      </c>
      <c r="K9" s="79">
        <v>1</v>
      </c>
      <c r="L9" s="80">
        <v>190</v>
      </c>
      <c r="M9" s="81">
        <f t="shared" si="1"/>
        <v>63.333333333333336</v>
      </c>
      <c r="N9" s="82">
        <v>1</v>
      </c>
      <c r="O9" s="80">
        <v>179.5</v>
      </c>
      <c r="P9" s="83">
        <f t="shared" si="2"/>
        <v>59.833333333333336</v>
      </c>
      <c r="Q9" s="82">
        <v>3</v>
      </c>
      <c r="R9" s="82" t="s">
        <v>307</v>
      </c>
      <c r="S9" s="84">
        <f t="shared" si="3"/>
        <v>565</v>
      </c>
      <c r="T9" s="84">
        <f t="shared" si="4"/>
        <v>188.33333333333334</v>
      </c>
      <c r="U9" s="83">
        <f t="shared" si="4"/>
        <v>62.77777777777778</v>
      </c>
      <c r="V9" s="85"/>
    </row>
    <row r="10" spans="1:22" ht="26.25" customHeight="1">
      <c r="A10" s="76">
        <v>2</v>
      </c>
      <c r="B10" s="18" t="s">
        <v>83</v>
      </c>
      <c r="C10" s="22" t="s">
        <v>84</v>
      </c>
      <c r="D10" s="30" t="s">
        <v>37</v>
      </c>
      <c r="E10" s="27" t="s">
        <v>214</v>
      </c>
      <c r="F10" s="22" t="s">
        <v>218</v>
      </c>
      <c r="G10" s="23" t="s">
        <v>24</v>
      </c>
      <c r="H10" s="23" t="s">
        <v>25</v>
      </c>
      <c r="I10" s="77">
        <v>189</v>
      </c>
      <c r="J10" s="78">
        <f t="shared" si="0"/>
        <v>63</v>
      </c>
      <c r="K10" s="79">
        <v>4</v>
      </c>
      <c r="L10" s="80">
        <v>188.5</v>
      </c>
      <c r="M10" s="81">
        <f t="shared" si="1"/>
        <v>62.833333333333336</v>
      </c>
      <c r="N10" s="82">
        <v>3</v>
      </c>
      <c r="O10" s="80">
        <v>182.5</v>
      </c>
      <c r="P10" s="83">
        <f t="shared" si="2"/>
        <v>60.833333333333336</v>
      </c>
      <c r="Q10" s="82">
        <v>2</v>
      </c>
      <c r="R10" s="82" t="s">
        <v>307</v>
      </c>
      <c r="S10" s="84">
        <f t="shared" si="3"/>
        <v>560</v>
      </c>
      <c r="T10" s="84">
        <f t="shared" si="4"/>
        <v>186.66666666666666</v>
      </c>
      <c r="U10" s="83">
        <f t="shared" si="4"/>
        <v>62.22222222222222</v>
      </c>
      <c r="V10" s="85"/>
    </row>
    <row r="11" spans="1:22" ht="29.25" customHeight="1">
      <c r="A11" s="76">
        <v>3</v>
      </c>
      <c r="B11" s="57" t="s">
        <v>213</v>
      </c>
      <c r="C11" s="22" t="s">
        <v>222</v>
      </c>
      <c r="D11" s="30" t="s">
        <v>121</v>
      </c>
      <c r="E11" s="28" t="s">
        <v>220</v>
      </c>
      <c r="F11" s="22" t="s">
        <v>219</v>
      </c>
      <c r="G11" s="23" t="s">
        <v>161</v>
      </c>
      <c r="H11" s="23" t="s">
        <v>25</v>
      </c>
      <c r="I11" s="77">
        <v>182</v>
      </c>
      <c r="J11" s="78">
        <f t="shared" si="0"/>
        <v>60.666666666666664</v>
      </c>
      <c r="K11" s="79">
        <v>7</v>
      </c>
      <c r="L11" s="80">
        <v>190</v>
      </c>
      <c r="M11" s="81">
        <f t="shared" si="1"/>
        <v>63.333333333333336</v>
      </c>
      <c r="N11" s="82">
        <v>1</v>
      </c>
      <c r="O11" s="80">
        <v>176.5</v>
      </c>
      <c r="P11" s="83">
        <f t="shared" si="2"/>
        <v>58.833333333333336</v>
      </c>
      <c r="Q11" s="82">
        <v>5</v>
      </c>
      <c r="R11" s="82" t="s">
        <v>307</v>
      </c>
      <c r="S11" s="84">
        <f t="shared" si="3"/>
        <v>548.5</v>
      </c>
      <c r="T11" s="84">
        <f t="shared" si="4"/>
        <v>182.83333333333334</v>
      </c>
      <c r="U11" s="83">
        <f t="shared" si="4"/>
        <v>60.94444444444445</v>
      </c>
      <c r="V11" s="85"/>
    </row>
    <row r="12" spans="1:22" ht="30" customHeight="1">
      <c r="A12" s="76">
        <v>4</v>
      </c>
      <c r="B12" s="57" t="s">
        <v>215</v>
      </c>
      <c r="C12" s="22" t="s">
        <v>227</v>
      </c>
      <c r="D12" s="30" t="s">
        <v>128</v>
      </c>
      <c r="E12" s="28" t="s">
        <v>79</v>
      </c>
      <c r="F12" s="22" t="s">
        <v>80</v>
      </c>
      <c r="G12" s="23" t="s">
        <v>24</v>
      </c>
      <c r="H12" s="23" t="s">
        <v>25</v>
      </c>
      <c r="I12" s="77">
        <v>189.5</v>
      </c>
      <c r="J12" s="78">
        <f t="shared" si="0"/>
        <v>63.166666666666664</v>
      </c>
      <c r="K12" s="79">
        <v>3</v>
      </c>
      <c r="L12" s="80">
        <v>173.5</v>
      </c>
      <c r="M12" s="81">
        <f t="shared" si="1"/>
        <v>57.833333333333336</v>
      </c>
      <c r="N12" s="82">
        <v>7</v>
      </c>
      <c r="O12" s="80">
        <v>179.5</v>
      </c>
      <c r="P12" s="83">
        <f t="shared" si="2"/>
        <v>59.833333333333336</v>
      </c>
      <c r="Q12" s="82">
        <v>3</v>
      </c>
      <c r="R12" s="82" t="s">
        <v>307</v>
      </c>
      <c r="S12" s="84">
        <f t="shared" si="3"/>
        <v>542.5</v>
      </c>
      <c r="T12" s="84">
        <f t="shared" si="4"/>
        <v>180.83333333333334</v>
      </c>
      <c r="U12" s="83">
        <f t="shared" si="4"/>
        <v>60.27777777777778</v>
      </c>
      <c r="V12" s="85"/>
    </row>
    <row r="13" spans="1:22" ht="23.25" customHeight="1">
      <c r="A13" s="76">
        <v>5</v>
      </c>
      <c r="B13" s="18" t="s">
        <v>252</v>
      </c>
      <c r="C13" s="22"/>
      <c r="D13" s="20" t="s">
        <v>37</v>
      </c>
      <c r="E13" s="35" t="s">
        <v>254</v>
      </c>
      <c r="F13" s="22" t="s">
        <v>307</v>
      </c>
      <c r="G13" s="23" t="s">
        <v>24</v>
      </c>
      <c r="H13" s="23" t="s">
        <v>25</v>
      </c>
      <c r="I13" s="77">
        <v>181.5</v>
      </c>
      <c r="J13" s="78">
        <f t="shared" si="0"/>
        <v>60.5</v>
      </c>
      <c r="K13" s="79">
        <v>6</v>
      </c>
      <c r="L13" s="80">
        <v>186.5</v>
      </c>
      <c r="M13" s="81">
        <f t="shared" si="1"/>
        <v>62.166666666666664</v>
      </c>
      <c r="N13" s="82">
        <v>4</v>
      </c>
      <c r="O13" s="80">
        <v>173</v>
      </c>
      <c r="P13" s="83">
        <f t="shared" si="2"/>
        <v>57.666666666666664</v>
      </c>
      <c r="Q13" s="82">
        <v>6</v>
      </c>
      <c r="R13" s="82" t="s">
        <v>307</v>
      </c>
      <c r="S13" s="84">
        <f t="shared" si="3"/>
        <v>541</v>
      </c>
      <c r="T13" s="84">
        <f t="shared" si="4"/>
        <v>180.33333333333334</v>
      </c>
      <c r="U13" s="83">
        <f t="shared" si="4"/>
        <v>60.111111111111114</v>
      </c>
      <c r="V13" s="85"/>
    </row>
    <row r="14" spans="1:22" ht="23.25" customHeight="1">
      <c r="A14" s="76">
        <v>6</v>
      </c>
      <c r="B14" s="29" t="s">
        <v>87</v>
      </c>
      <c r="C14" s="22" t="s">
        <v>88</v>
      </c>
      <c r="D14" s="20" t="s">
        <v>70</v>
      </c>
      <c r="E14" s="28" t="s">
        <v>67</v>
      </c>
      <c r="F14" s="22" t="s">
        <v>68</v>
      </c>
      <c r="G14" s="23" t="s">
        <v>24</v>
      </c>
      <c r="H14" s="23" t="s">
        <v>25</v>
      </c>
      <c r="I14" s="77">
        <v>182.5</v>
      </c>
      <c r="J14" s="78">
        <f t="shared" si="0"/>
        <v>60.833333333333336</v>
      </c>
      <c r="K14" s="79">
        <v>5</v>
      </c>
      <c r="L14" s="80">
        <v>177</v>
      </c>
      <c r="M14" s="81">
        <f t="shared" si="1"/>
        <v>59</v>
      </c>
      <c r="N14" s="82">
        <v>6</v>
      </c>
      <c r="O14" s="80">
        <v>172.5</v>
      </c>
      <c r="P14" s="83">
        <f t="shared" si="2"/>
        <v>57.5</v>
      </c>
      <c r="Q14" s="82">
        <v>8</v>
      </c>
      <c r="R14" s="82" t="s">
        <v>307</v>
      </c>
      <c r="S14" s="84">
        <f t="shared" si="3"/>
        <v>532</v>
      </c>
      <c r="T14" s="84">
        <f t="shared" si="4"/>
        <v>177.33333333333334</v>
      </c>
      <c r="U14" s="83">
        <f t="shared" si="4"/>
        <v>59.111111111111114</v>
      </c>
      <c r="V14" s="85"/>
    </row>
    <row r="15" spans="1:22" ht="29.25" customHeight="1">
      <c r="A15" s="76">
        <v>7</v>
      </c>
      <c r="B15" s="38" t="s">
        <v>252</v>
      </c>
      <c r="C15" s="22"/>
      <c r="D15" s="20" t="s">
        <v>37</v>
      </c>
      <c r="E15" s="27" t="s">
        <v>253</v>
      </c>
      <c r="F15" s="22" t="s">
        <v>240</v>
      </c>
      <c r="G15" s="23" t="s">
        <v>24</v>
      </c>
      <c r="H15" s="23" t="s">
        <v>25</v>
      </c>
      <c r="I15" s="77">
        <v>175</v>
      </c>
      <c r="J15" s="78">
        <f t="shared" si="0"/>
        <v>58.333333333333336</v>
      </c>
      <c r="K15" s="79">
        <v>8</v>
      </c>
      <c r="L15" s="80">
        <v>165</v>
      </c>
      <c r="M15" s="81">
        <f t="shared" si="1"/>
        <v>55</v>
      </c>
      <c r="N15" s="82">
        <v>8</v>
      </c>
      <c r="O15" s="80">
        <v>173</v>
      </c>
      <c r="P15" s="83">
        <f t="shared" si="2"/>
        <v>57.666666666666664</v>
      </c>
      <c r="Q15" s="82">
        <v>6</v>
      </c>
      <c r="R15" s="82" t="s">
        <v>307</v>
      </c>
      <c r="S15" s="84">
        <f t="shared" si="3"/>
        <v>513</v>
      </c>
      <c r="T15" s="84">
        <f t="shared" si="4"/>
        <v>171</v>
      </c>
      <c r="U15" s="83">
        <f t="shared" si="4"/>
        <v>57</v>
      </c>
      <c r="V15" s="85"/>
    </row>
    <row r="16" spans="1:22" ht="30.75" customHeight="1">
      <c r="A16" s="76">
        <v>8</v>
      </c>
      <c r="B16" s="36" t="s">
        <v>69</v>
      </c>
      <c r="C16" s="22"/>
      <c r="D16" s="20" t="s">
        <v>70</v>
      </c>
      <c r="E16" s="31" t="s">
        <v>207</v>
      </c>
      <c r="F16" s="22" t="s">
        <v>208</v>
      </c>
      <c r="G16" s="23" t="s">
        <v>24</v>
      </c>
      <c r="H16" s="23" t="s">
        <v>25</v>
      </c>
      <c r="I16" s="77">
        <v>146</v>
      </c>
      <c r="J16" s="78">
        <f t="shared" si="0"/>
        <v>48.666666666666664</v>
      </c>
      <c r="K16" s="79">
        <v>9</v>
      </c>
      <c r="L16" s="80">
        <v>131.5</v>
      </c>
      <c r="M16" s="81">
        <f t="shared" si="1"/>
        <v>43.833333333333336</v>
      </c>
      <c r="N16" s="82">
        <v>9</v>
      </c>
      <c r="O16" s="80">
        <v>137</v>
      </c>
      <c r="P16" s="83">
        <f t="shared" si="2"/>
        <v>45.666666666666664</v>
      </c>
      <c r="Q16" s="82">
        <v>9</v>
      </c>
      <c r="R16" s="82" t="s">
        <v>307</v>
      </c>
      <c r="S16" s="84">
        <f t="shared" si="3"/>
        <v>414.5</v>
      </c>
      <c r="T16" s="84">
        <f t="shared" si="4"/>
        <v>138.16666666666666</v>
      </c>
      <c r="U16" s="83">
        <f t="shared" si="4"/>
        <v>46.05555555555555</v>
      </c>
      <c r="V16" s="85"/>
    </row>
    <row r="17" spans="1:22" ht="20.25" customHeight="1">
      <c r="A17" s="87"/>
      <c r="B17" s="88"/>
      <c r="C17" s="89"/>
      <c r="D17" s="89"/>
      <c r="E17" s="64"/>
      <c r="F17" s="64"/>
      <c r="G17" s="24"/>
      <c r="H17" s="24"/>
      <c r="I17" s="90"/>
      <c r="J17" s="91"/>
      <c r="K17" s="44"/>
      <c r="L17" s="92"/>
      <c r="M17" s="93"/>
      <c r="N17" s="43"/>
      <c r="O17" s="92"/>
      <c r="P17" s="94"/>
      <c r="Q17" s="43"/>
      <c r="R17" s="43"/>
      <c r="S17" s="95"/>
      <c r="T17" s="95"/>
      <c r="U17" s="94"/>
      <c r="V17" s="94"/>
    </row>
    <row r="18" spans="1:21" ht="12" customHeight="1">
      <c r="A18" s="96" t="s">
        <v>338</v>
      </c>
      <c r="C18" s="96"/>
      <c r="D18" s="96"/>
      <c r="E18" s="96"/>
      <c r="F18" s="96"/>
      <c r="G18" s="96"/>
      <c r="H18" s="96"/>
      <c r="J18" s="97"/>
      <c r="K18" s="97"/>
      <c r="L18" s="97"/>
      <c r="M18" s="97"/>
      <c r="N18" s="97"/>
      <c r="U18" s="98" t="s">
        <v>343</v>
      </c>
    </row>
    <row r="20" spans="1:21" ht="12" customHeight="1">
      <c r="A20" s="99" t="s">
        <v>339</v>
      </c>
      <c r="B20" s="100"/>
      <c r="C20" s="100"/>
      <c r="D20" s="100"/>
      <c r="E20" s="101"/>
      <c r="F20" s="101"/>
      <c r="G20" s="101"/>
      <c r="H20" s="101"/>
      <c r="J20" s="96"/>
      <c r="K20" s="96"/>
      <c r="L20" s="96"/>
      <c r="M20" s="96"/>
      <c r="N20" s="96"/>
      <c r="P20" s="102"/>
      <c r="Q20" s="102"/>
      <c r="R20" s="102"/>
      <c r="S20" s="102"/>
      <c r="T20" s="102"/>
      <c r="U20" s="98" t="s">
        <v>331</v>
      </c>
    </row>
    <row r="21" spans="1:14" ht="1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</row>
  </sheetData>
  <sheetProtection/>
  <mergeCells count="20">
    <mergeCell ref="A1:U1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S6:S7"/>
    <mergeCell ref="T6:T7"/>
    <mergeCell ref="U6:U7"/>
    <mergeCell ref="V6:V7"/>
    <mergeCell ref="G6:G7"/>
    <mergeCell ref="H6:H7"/>
    <mergeCell ref="I6:K6"/>
    <mergeCell ref="L6:N6"/>
    <mergeCell ref="O6:Q6"/>
    <mergeCell ref="R6:R7"/>
  </mergeCells>
  <conditionalFormatting sqref="C9">
    <cfRule type="expression" priority="17" dxfId="0" stopIfTrue="1">
      <formula>$V23=2018</formula>
    </cfRule>
  </conditionalFormatting>
  <conditionalFormatting sqref="C10">
    <cfRule type="expression" priority="16" dxfId="0" stopIfTrue="1">
      <formula>$V23=2018</formula>
    </cfRule>
  </conditionalFormatting>
  <conditionalFormatting sqref="C16">
    <cfRule type="expression" priority="15" dxfId="0" stopIfTrue="1">
      <formula>$T16=2018</formula>
    </cfRule>
  </conditionalFormatting>
  <conditionalFormatting sqref="C8:C15">
    <cfRule type="expression" priority="14" dxfId="0" stopIfTrue="1">
      <formula>техППю!#REF!=2018</formula>
    </cfRule>
  </conditionalFormatting>
  <conditionalFormatting sqref="C14">
    <cfRule type="expression" priority="13" dxfId="0" stopIfTrue="1">
      <formula>$V17=2018</formula>
    </cfRule>
  </conditionalFormatting>
  <conditionalFormatting sqref="C16">
    <cfRule type="expression" priority="12" dxfId="0" stopIfTrue="1">
      <formula>$V22=2018</formula>
    </cfRule>
  </conditionalFormatting>
  <conditionalFormatting sqref="C13">
    <cfRule type="expression" priority="9" dxfId="0" stopIfTrue="1">
      <formula>$V19=2018</formula>
    </cfRule>
  </conditionalFormatting>
  <conditionalFormatting sqref="C15">
    <cfRule type="expression" priority="8" dxfId="0" stopIfTrue="1">
      <formula>$V20=2018</formula>
    </cfRule>
  </conditionalFormatting>
  <conditionalFormatting sqref="C14:C16 C8">
    <cfRule type="expression" priority="7" dxfId="0" stopIfTrue="1">
      <formula>техППю!#REF!=2018</formula>
    </cfRule>
  </conditionalFormatting>
  <conditionalFormatting sqref="C11">
    <cfRule type="expression" priority="6" dxfId="0" stopIfTrue="1">
      <formula>техППю!#REF!=2018</formula>
    </cfRule>
  </conditionalFormatting>
  <conditionalFormatting sqref="C13 C9">
    <cfRule type="expression" priority="3" dxfId="0" stopIfTrue="1">
      <formula>техППю!#REF!=2018</formula>
    </cfRule>
  </conditionalFormatting>
  <conditionalFormatting sqref="C12">
    <cfRule type="expression" priority="2" dxfId="0" stopIfTrue="1">
      <formula>$V21=2018</formula>
    </cfRule>
  </conditionalFormatting>
  <conditionalFormatting sqref="C10:C11">
    <cfRule type="expression" priority="21" dxfId="0" stopIfTrue="1">
      <formula>техППю!#REF!=2018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2019-12-31T05:25:14Z</dcterms:modified>
  <cp:category/>
  <cp:version/>
  <cp:contentType/>
  <cp:contentStatus/>
</cp:coreProperties>
</file>