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985" tabRatio="699" activeTab="0"/>
  </bookViews>
  <sheets>
    <sheet name="МП" sheetId="1" r:id="rId1"/>
    <sheet name="БП" sheetId="2" r:id="rId2"/>
    <sheet name="ППЮ" sheetId="3" r:id="rId3"/>
    <sheet name="ППД А" sheetId="4" r:id="rId4"/>
    <sheet name="КПЮ" sheetId="5" r:id="rId5"/>
    <sheet name=" Тест" sheetId="6" r:id="rId6"/>
  </sheets>
  <definedNames>
    <definedName name="_xlfn._FV" hidden="1">#NAME?</definedName>
    <definedName name="_xlnm.Print_Titles" localSheetId="0">'МП'!$9:$10</definedName>
    <definedName name="_xlnm.Print_Area" localSheetId="5">' Тест'!$A$1:$T$29</definedName>
    <definedName name="_xlnm.Print_Area" localSheetId="4">'БП'!$A$1:$U$19</definedName>
    <definedName name="_xlnm.Print_Area" localSheetId="0">'МП'!$A$2:$V$16</definedName>
    <definedName name="_xlnm.Print_Area" localSheetId="3">'ППД А'!$A$1:$U$24</definedName>
    <definedName name="_xlnm.Print_Area" localSheetId="2">'ППЮ'!$A$1:$U$34</definedName>
  </definedNames>
  <calcPr fullCalcOnLoad="1"/>
</workbook>
</file>

<file path=xl/sharedStrings.xml><?xml version="1.0" encoding="utf-8"?>
<sst xmlns="http://schemas.openxmlformats.org/spreadsheetml/2006/main" count="428" uniqueCount="169">
  <si>
    <t>КМС</t>
  </si>
  <si>
    <t>%</t>
  </si>
  <si>
    <t>Владелец</t>
  </si>
  <si>
    <t>Звание, разряд</t>
  </si>
  <si>
    <t>Кол. ошиб.</t>
  </si>
  <si>
    <t>Всего баллов</t>
  </si>
  <si>
    <t>Всего %</t>
  </si>
  <si>
    <t>Выездка</t>
  </si>
  <si>
    <t>Команда, регион</t>
  </si>
  <si>
    <t>Место</t>
  </si>
  <si>
    <t>Главный судья</t>
  </si>
  <si>
    <t>Главный секретарь</t>
  </si>
  <si>
    <t>№ лошади</t>
  </si>
  <si>
    <t>Рег.№</t>
  </si>
  <si>
    <t>Баллы</t>
  </si>
  <si>
    <t>Технические результаты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</si>
  <si>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</si>
  <si>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</si>
  <si>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Вып.
норм.</t>
  </si>
  <si>
    <t>Place</t>
  </si>
  <si>
    <t>Rider_ID</t>
  </si>
  <si>
    <t>Horse_ID</t>
  </si>
  <si>
    <t>Perc1</t>
  </si>
  <si>
    <t>Perc2</t>
  </si>
  <si>
    <t>Perc3</t>
  </si>
  <si>
    <t>PercSum</t>
  </si>
  <si>
    <t>H</t>
  </si>
  <si>
    <t>C</t>
  </si>
  <si>
    <t>B</t>
  </si>
  <si>
    <t>МС</t>
  </si>
  <si>
    <t>б/р</t>
  </si>
  <si>
    <t>ПРЕДВАРИТЕЛЬНЫЙ ПРИЗ - ЮНОШИ</t>
  </si>
  <si>
    <t>ОБЩИЙ ЗАЧЕТ</t>
  </si>
  <si>
    <t>ЮНОШИ</t>
  </si>
  <si>
    <r>
      <t xml:space="preserve">Фамилия, </t>
    </r>
    <r>
      <rPr>
        <sz val="9"/>
        <rFont val="Bookman Old Style"/>
        <family val="1"/>
      </rPr>
      <t>Имя всадника</t>
    </r>
  </si>
  <si>
    <r>
      <t>Кличка лошади, г.р.,</t>
    </r>
    <r>
      <rPr>
        <sz val="9"/>
        <rFont val="Bookman Old Style"/>
        <family val="1"/>
      </rPr>
      <t xml:space="preserve"> масть, пол, порода, отец, место рождения</t>
    </r>
  </si>
  <si>
    <t>ПРЕДВАРИТЕЛЬНЫЙ ПРИЗ А-Дети</t>
  </si>
  <si>
    <t>СОРЕВНОВАНИЯ МОСКОВСКОЙ ОБЛАСТИ ПО ВЫЕЗДКЕ СРЕДИ СТУДЕНТОВ</t>
  </si>
  <si>
    <t>МО, КСК "ПРЕСТИЖ"</t>
  </si>
  <si>
    <t>Петушкова Л.В. (ВК)</t>
  </si>
  <si>
    <t>016576</t>
  </si>
  <si>
    <t>КСК Престиж,
Московская обл.</t>
  </si>
  <si>
    <t>058802</t>
  </si>
  <si>
    <t>008030</t>
  </si>
  <si>
    <t>Шарыкина С.</t>
  </si>
  <si>
    <t>014169</t>
  </si>
  <si>
    <t>043003</t>
  </si>
  <si>
    <t>042003</t>
  </si>
  <si>
    <t>Харланова А.Э.</t>
  </si>
  <si>
    <t>090603</t>
  </si>
  <si>
    <t>016288</t>
  </si>
  <si>
    <t>048399</t>
  </si>
  <si>
    <t>015723</t>
  </si>
  <si>
    <t>Никоноров Д.</t>
  </si>
  <si>
    <t>ЗАЧЕТ ДЕТИ</t>
  </si>
  <si>
    <r>
      <t xml:space="preserve">Фамилия, </t>
    </r>
    <r>
      <rPr>
        <sz val="10"/>
        <rFont val="Bookman Old Style"/>
        <family val="1"/>
      </rPr>
      <t>Имя всадника</t>
    </r>
  </si>
  <si>
    <r>
      <t>Кличка лошади, г.р.,</t>
    </r>
    <r>
      <rPr>
        <sz val="11"/>
        <rFont val="Bookman Old Style"/>
        <family val="1"/>
      </rPr>
      <t xml:space="preserve"> масть, пол, порода, отец, место рождения</t>
    </r>
  </si>
  <si>
    <t>Технический делегат</t>
  </si>
  <si>
    <t>Судьи:  Н - Петушкова Л.В. ВК, Московская обл.  С -  Корнилов М.В., ВК, Москва  В -Путилина Е.В.,Москва</t>
  </si>
  <si>
    <t>01.12.2019 г.</t>
  </si>
  <si>
    <t>Корнилов М.В. (ВК)</t>
  </si>
  <si>
    <t>Мироненко Ю.А.(ВК)</t>
  </si>
  <si>
    <r>
      <t xml:space="preserve">КРЫЛОВ
</t>
    </r>
    <r>
      <rPr>
        <sz val="9"/>
        <rFont val="Bookman Old Style"/>
        <family val="1"/>
      </rPr>
      <t>Станислав, 2002</t>
    </r>
  </si>
  <si>
    <r>
      <t>ГЛАДИАТОР-06,</t>
    </r>
    <r>
      <rPr>
        <sz val="9"/>
        <rFont val="Bookman Old Style"/>
        <family val="1"/>
      </rPr>
      <t xml:space="preserve"> мер., вор., англо-ган., Графикс, Беларусь</t>
    </r>
  </si>
  <si>
    <r>
      <rPr>
        <b/>
        <sz val="9"/>
        <rFont val="Bookman Old Style"/>
        <family val="1"/>
      </rPr>
      <t xml:space="preserve">ПАВЛОВА </t>
    </r>
    <r>
      <rPr>
        <sz val="9"/>
        <rFont val="Bookman Old Style"/>
        <family val="1"/>
      </rPr>
      <t xml:space="preserve">
Анфиса,2003</t>
    </r>
  </si>
  <si>
    <r>
      <rPr>
        <b/>
        <sz val="9"/>
        <rFont val="Bookman Old Style"/>
        <family val="1"/>
      </rPr>
      <t>ХОНДА-10</t>
    </r>
    <r>
      <rPr>
        <sz val="9"/>
        <rFont val="Bookman Old Style"/>
        <family val="1"/>
      </rPr>
      <t>, кобыла, рыж.в сед. трак., Орск 29, Тверская обл</t>
    </r>
  </si>
  <si>
    <t>023845</t>
  </si>
  <si>
    <t xml:space="preserve">Сулима А.Ю.
</t>
  </si>
  <si>
    <r>
      <rPr>
        <b/>
        <sz val="9"/>
        <rFont val="Bookman Old Style"/>
        <family val="1"/>
      </rPr>
      <t>БОЧАРОВА</t>
    </r>
    <r>
      <rPr>
        <sz val="9"/>
        <rFont val="Bookman Old Style"/>
        <family val="1"/>
      </rPr>
      <t xml:space="preserve"> Софья,2003</t>
    </r>
  </si>
  <si>
    <r>
      <rPr>
        <b/>
        <sz val="9"/>
        <rFont val="Bookman Old Style"/>
        <family val="1"/>
      </rPr>
      <t>КЕРИ-04</t>
    </r>
    <r>
      <rPr>
        <sz val="9"/>
        <rFont val="Bookman Old Style"/>
        <family val="1"/>
      </rPr>
      <t>, кобыла, темн-гнед,Литовская тепл.,Клик Стар,</t>
    </r>
  </si>
  <si>
    <t>ч/в</t>
  </si>
  <si>
    <r>
      <rPr>
        <b/>
        <sz val="9"/>
        <rFont val="Bookman Old Style"/>
        <family val="1"/>
      </rPr>
      <t xml:space="preserve">ЛЕБЕДЕВА </t>
    </r>
    <r>
      <rPr>
        <sz val="9"/>
        <rFont val="Bookman Old Style"/>
        <family val="1"/>
      </rPr>
      <t xml:space="preserve">
Ирина,2002</t>
    </r>
  </si>
  <si>
    <t>061702</t>
  </si>
  <si>
    <r>
      <rPr>
        <b/>
        <sz val="9"/>
        <rFont val="Bookman Old Style"/>
        <family val="1"/>
      </rPr>
      <t>МАРТИН-03</t>
    </r>
    <r>
      <rPr>
        <sz val="9"/>
        <rFont val="Bookman Old Style"/>
        <family val="1"/>
      </rPr>
      <t>, мерин, сол. полукр., Гордон, трак., Россия</t>
    </r>
  </si>
  <si>
    <t>012955</t>
  </si>
  <si>
    <t xml:space="preserve">Пугачева Е.В.
</t>
  </si>
  <si>
    <r>
      <rPr>
        <b/>
        <sz val="9"/>
        <rFont val="Bookman Old Style"/>
        <family val="1"/>
      </rPr>
      <t xml:space="preserve">КИСЕЛЕВА </t>
    </r>
    <r>
      <rPr>
        <sz val="9"/>
        <rFont val="Bookman Old Style"/>
        <family val="1"/>
      </rPr>
      <t xml:space="preserve">
Александра,2003</t>
    </r>
  </si>
  <si>
    <t>045003</t>
  </si>
  <si>
    <r>
      <rPr>
        <b/>
        <sz val="9"/>
        <rFont val="Bookman Old Style"/>
        <family val="1"/>
      </rPr>
      <t>ДЖЕНТЛ ДЖЕД-04</t>
    </r>
    <r>
      <rPr>
        <sz val="9"/>
        <rFont val="Bookman Old Style"/>
        <family val="1"/>
      </rPr>
      <t>, мерин, гн. полукр., Драугс, Беларусь</t>
    </r>
  </si>
  <si>
    <t>002628</t>
  </si>
  <si>
    <t xml:space="preserve">Оськина Н.Ю.
</t>
  </si>
  <si>
    <r>
      <rPr>
        <b/>
        <sz val="9"/>
        <rFont val="Bookman Old Style"/>
        <family val="1"/>
      </rPr>
      <t>ЛИСЕЕВА</t>
    </r>
    <r>
      <rPr>
        <sz val="9"/>
        <rFont val="Bookman Old Style"/>
        <family val="1"/>
      </rPr>
      <t xml:space="preserve"> 
Александра,2003</t>
    </r>
  </si>
  <si>
    <t>1ю</t>
  </si>
  <si>
    <r>
      <t>ГОНЗАЛЕЗ-11,</t>
    </r>
    <r>
      <rPr>
        <sz val="9"/>
        <rFont val="Bookman Old Style"/>
        <family val="1"/>
      </rPr>
      <t xml:space="preserve"> мер., рыж., KWPN, Чармеур, Нидерланды </t>
    </r>
  </si>
  <si>
    <r>
      <t xml:space="preserve">КОЛЕСОВА 
</t>
    </r>
    <r>
      <rPr>
        <sz val="9"/>
        <rFont val="Bookman Old Style"/>
        <family val="1"/>
      </rPr>
      <t>Мария,1999</t>
    </r>
  </si>
  <si>
    <r>
      <t>ВАЛЬС-08</t>
    </r>
    <r>
      <rPr>
        <sz val="9"/>
        <rFont val="Bookman Old Style"/>
        <family val="1"/>
      </rPr>
      <t>, мер., вор, трак., Пластик, Белоруссия</t>
    </r>
  </si>
  <si>
    <r>
      <rPr>
        <b/>
        <sz val="9"/>
        <rFont val="Bookman Old Style"/>
        <family val="1"/>
      </rPr>
      <t xml:space="preserve">ПЛАДЕС </t>
    </r>
    <r>
      <rPr>
        <sz val="9"/>
        <rFont val="Bookman Old Style"/>
        <family val="1"/>
      </rPr>
      <t xml:space="preserve">
Анастасия,1998</t>
    </r>
  </si>
  <si>
    <t>058298</t>
  </si>
  <si>
    <r>
      <rPr>
        <b/>
        <sz val="9"/>
        <rFont val="Bookman Old Style"/>
        <family val="1"/>
      </rPr>
      <t>ФРЕГАТА-10</t>
    </r>
    <r>
      <rPr>
        <sz val="9"/>
        <rFont val="Bookman Old Style"/>
        <family val="1"/>
      </rPr>
      <t>, кобыла, сер. ольд., Грей Дансер, к/з "Олимп Кубани"</t>
    </r>
  </si>
  <si>
    <t>012903</t>
  </si>
  <si>
    <r>
      <rPr>
        <b/>
        <sz val="9"/>
        <rFont val="Bookman Old Style"/>
        <family val="1"/>
      </rPr>
      <t xml:space="preserve">ЗАХАРОВА </t>
    </r>
    <r>
      <rPr>
        <sz val="9"/>
        <rFont val="Bookman Old Style"/>
        <family val="1"/>
      </rPr>
      <t xml:space="preserve">
Елена,1969</t>
    </r>
  </si>
  <si>
    <t>026269</t>
  </si>
  <si>
    <r>
      <rPr>
        <b/>
        <sz val="9"/>
        <rFont val="Bookman Old Style"/>
        <family val="1"/>
      </rPr>
      <t>ДОБРЯЧКА-04</t>
    </r>
    <r>
      <rPr>
        <sz val="9"/>
        <rFont val="Bookman Old Style"/>
        <family val="1"/>
      </rPr>
      <t>, кобыла, т.-гн. рус.верх., Кнехт 23, Старожиловский к/з</t>
    </r>
  </si>
  <si>
    <t>018310</t>
  </si>
  <si>
    <t xml:space="preserve">Шарыкина С.В.
</t>
  </si>
  <si>
    <r>
      <t xml:space="preserve">СНИГЕРЕВА
</t>
    </r>
    <r>
      <rPr>
        <sz val="9"/>
        <rFont val="Bookman Old Style"/>
        <family val="1"/>
      </rPr>
      <t>Светлана, 1988</t>
    </r>
  </si>
  <si>
    <r>
      <t xml:space="preserve">ХИЛТОН-10, </t>
    </r>
    <r>
      <rPr>
        <sz val="9"/>
        <rFont val="Bookman Old Style"/>
        <family val="1"/>
      </rPr>
      <t>мер., вор., ганн., Хемфрис, КФХ "Тракен"</t>
    </r>
  </si>
  <si>
    <r>
      <rPr>
        <b/>
        <sz val="9"/>
        <rFont val="Bookman Old Style"/>
        <family val="1"/>
      </rPr>
      <t xml:space="preserve">ПИТОМЦЕВА </t>
    </r>
    <r>
      <rPr>
        <sz val="9"/>
        <rFont val="Bookman Old Style"/>
        <family val="1"/>
      </rPr>
      <t xml:space="preserve">
Надежда,1974</t>
    </r>
  </si>
  <si>
    <t>000374</t>
  </si>
  <si>
    <r>
      <rPr>
        <b/>
        <sz val="9"/>
        <rFont val="Bookman Old Style"/>
        <family val="1"/>
      </rPr>
      <t>ПАРАГРАФ-13</t>
    </r>
    <r>
      <rPr>
        <sz val="9"/>
        <rFont val="Bookman Old Style"/>
        <family val="1"/>
      </rPr>
      <t>, мерин, гн. полукр., Респект, Московская обл</t>
    </r>
  </si>
  <si>
    <t>020841</t>
  </si>
  <si>
    <t xml:space="preserve">Питомцева Н.Л.
</t>
  </si>
  <si>
    <t>Московская область КСК "ТЕМП"</t>
  </si>
  <si>
    <r>
      <rPr>
        <b/>
        <sz val="9"/>
        <rFont val="Bookman Old Style"/>
        <family val="1"/>
      </rPr>
      <t xml:space="preserve">ОВЧАР </t>
    </r>
    <r>
      <rPr>
        <sz val="9"/>
        <rFont val="Bookman Old Style"/>
        <family val="1"/>
      </rPr>
      <t xml:space="preserve">
Татьяна,1991</t>
    </r>
  </si>
  <si>
    <t>019491</t>
  </si>
  <si>
    <r>
      <rPr>
        <b/>
        <sz val="9"/>
        <rFont val="Bookman Old Style"/>
        <family val="1"/>
      </rPr>
      <t>КАПОЭЙРА-13</t>
    </r>
    <r>
      <rPr>
        <sz val="9"/>
        <rFont val="Bookman Old Style"/>
        <family val="1"/>
      </rPr>
      <t>, жеребец, сер. полукр., Конкорд, Россия</t>
    </r>
  </si>
  <si>
    <t>011844</t>
  </si>
  <si>
    <t xml:space="preserve">Ладыгина А.С.
</t>
  </si>
  <si>
    <r>
      <rPr>
        <b/>
        <sz val="9"/>
        <rFont val="Bookman Old Style"/>
        <family val="1"/>
      </rPr>
      <t xml:space="preserve">СИЗЫХ </t>
    </r>
    <r>
      <rPr>
        <sz val="9"/>
        <rFont val="Bookman Old Style"/>
        <family val="1"/>
      </rPr>
      <t xml:space="preserve">
Анна,1991</t>
    </r>
  </si>
  <si>
    <t>027691</t>
  </si>
  <si>
    <r>
      <rPr>
        <b/>
        <sz val="9"/>
        <rFont val="Bookman Old Style"/>
        <family val="1"/>
      </rPr>
      <t>МЕТРОНОМ-05</t>
    </r>
    <r>
      <rPr>
        <sz val="9"/>
        <rFont val="Bookman Old Style"/>
        <family val="1"/>
      </rPr>
      <t>, мерин, т.-гн. полукр., Колорит, Беларусь</t>
    </r>
  </si>
  <si>
    <t>017062</t>
  </si>
  <si>
    <t xml:space="preserve">Никоноров Д.В.
</t>
  </si>
  <si>
    <t xml:space="preserve">Анисимова О.Н.
</t>
  </si>
  <si>
    <t xml:space="preserve"> ЗАЧЕТ для МОЛОДЫХ ЛОШАДЕЙ</t>
  </si>
  <si>
    <r>
      <rPr>
        <b/>
        <sz val="9"/>
        <rFont val="Bookman Old Style"/>
        <family val="1"/>
      </rPr>
      <t>ИСАЕВА</t>
    </r>
    <r>
      <rPr>
        <sz val="9"/>
        <rFont val="Bookman Old Style"/>
        <family val="1"/>
      </rPr>
      <t xml:space="preserve"> Наталья,1985</t>
    </r>
  </si>
  <si>
    <r>
      <rPr>
        <b/>
        <sz val="9"/>
        <rFont val="Bookman Old Style"/>
        <family val="1"/>
      </rPr>
      <t>Эль-Венто-14,</t>
    </r>
    <r>
      <rPr>
        <sz val="9"/>
        <rFont val="Bookman Old Style"/>
        <family val="1"/>
      </rPr>
      <t xml:space="preserve"> мерин,гнед.,Ганноверская, Эрзерум, Калининградская обл.</t>
    </r>
  </si>
  <si>
    <t>Исаева Н.В.</t>
  </si>
  <si>
    <r>
      <rPr>
        <b/>
        <sz val="9"/>
        <rFont val="Bookman Old Style"/>
        <family val="1"/>
      </rPr>
      <t>ТУЛЬЧИНСКАЯ</t>
    </r>
    <r>
      <rPr>
        <sz val="9"/>
        <rFont val="Bookman Old Style"/>
        <family val="1"/>
      </rPr>
      <t xml:space="preserve">
Ирина, 1976</t>
    </r>
  </si>
  <si>
    <r>
      <rPr>
        <b/>
        <sz val="9"/>
        <rFont val="Bookman Old Style"/>
        <family val="1"/>
      </rPr>
      <t>БОМБАРДИР-14</t>
    </r>
    <r>
      <rPr>
        <sz val="9"/>
        <rFont val="Bookman Old Style"/>
        <family val="1"/>
      </rPr>
      <t>, мерин, вор. рус.верх., Барон, Старожиловский к/з</t>
    </r>
  </si>
  <si>
    <t>021361</t>
  </si>
  <si>
    <t xml:space="preserve">Михайлова Л.О.
</t>
  </si>
  <si>
    <r>
      <rPr>
        <b/>
        <sz val="9"/>
        <rFont val="Bookman Old Style"/>
        <family val="1"/>
      </rPr>
      <t>КЛЕПИКОВА</t>
    </r>
    <r>
      <rPr>
        <sz val="9"/>
        <rFont val="Bookman Old Style"/>
        <family val="1"/>
      </rPr>
      <t xml:space="preserve"> Ирина,2005</t>
    </r>
  </si>
  <si>
    <r>
      <rPr>
        <b/>
        <sz val="9"/>
        <rFont val="Bookman Old Style"/>
        <family val="1"/>
      </rPr>
      <t>ОТТЕПЕЛЬ-03</t>
    </r>
    <r>
      <rPr>
        <sz val="9"/>
        <rFont val="Bookman Old Style"/>
        <family val="1"/>
      </rPr>
      <t>, коб.,вор., трак., Отлив,Россия</t>
    </r>
  </si>
  <si>
    <t>Парфенов В.Е.</t>
  </si>
  <si>
    <r>
      <rPr>
        <b/>
        <sz val="9"/>
        <rFont val="Bookman Old Style"/>
        <family val="1"/>
      </rPr>
      <t>СЕМЕНО</t>
    </r>
    <r>
      <rPr>
        <sz val="9"/>
        <rFont val="Bookman Old Style"/>
        <family val="1"/>
      </rPr>
      <t xml:space="preserve"> 
Мария,2006</t>
    </r>
  </si>
  <si>
    <t>028506</t>
  </si>
  <si>
    <r>
      <rPr>
        <b/>
        <sz val="9"/>
        <rFont val="Bookman Old Style"/>
        <family val="1"/>
      </rPr>
      <t>ТОТЭМ-04,</t>
    </r>
    <r>
      <rPr>
        <sz val="9"/>
        <rFont val="Bookman Old Style"/>
        <family val="1"/>
      </rPr>
      <t xml:space="preserve"> мерин, гн. полукр., Павич 11, к/з им. Первой Конной Армии</t>
    </r>
  </si>
  <si>
    <t>003651</t>
  </si>
  <si>
    <t xml:space="preserve">Бурцева Е.С.
</t>
  </si>
  <si>
    <r>
      <rPr>
        <b/>
        <sz val="9"/>
        <rFont val="Bookman Old Style"/>
        <family val="1"/>
      </rPr>
      <t>НЕМЦОВА</t>
    </r>
    <r>
      <rPr>
        <sz val="9"/>
        <rFont val="Bookman Old Style"/>
        <family val="1"/>
      </rPr>
      <t xml:space="preserve"> Полина,2006</t>
    </r>
  </si>
  <si>
    <t>Зачет юниоры</t>
  </si>
  <si>
    <r>
      <t xml:space="preserve">ИВАНИНА </t>
    </r>
    <r>
      <rPr>
        <sz val="9"/>
        <rFont val="Bookman Old Style"/>
        <family val="1"/>
      </rPr>
      <t>Екатерина,1999</t>
    </r>
  </si>
  <si>
    <t>003999</t>
  </si>
  <si>
    <r>
      <rPr>
        <b/>
        <sz val="9"/>
        <rFont val="Bookman Old Style"/>
        <family val="1"/>
      </rPr>
      <t>ПИНА КОЛАДА-04</t>
    </r>
    <r>
      <rPr>
        <sz val="9"/>
        <rFont val="Bookman Old Style"/>
        <family val="1"/>
      </rPr>
      <t xml:space="preserve">, кобыла, вор. полукр., Пунш, </t>
    </r>
  </si>
  <si>
    <t>005547</t>
  </si>
  <si>
    <t xml:space="preserve">Соломатина О.Ю.
</t>
  </si>
  <si>
    <t>ч/в Москва</t>
  </si>
  <si>
    <t>ТЕСТ ДЛЯ НАЧИНАЮЩИХ</t>
  </si>
  <si>
    <r>
      <rPr>
        <b/>
        <sz val="9"/>
        <rFont val="Bookman Old Style"/>
        <family val="1"/>
      </rPr>
      <t xml:space="preserve">КАЛЕДИН </t>
    </r>
    <r>
      <rPr>
        <sz val="9"/>
        <rFont val="Bookman Old Style"/>
        <family val="1"/>
      </rPr>
      <t xml:space="preserve">
Матвей,2008</t>
    </r>
  </si>
  <si>
    <t>021708</t>
  </si>
  <si>
    <r>
      <rPr>
        <b/>
        <sz val="9"/>
        <rFont val="Bookman Old Style"/>
        <family val="1"/>
      </rPr>
      <t>ХАЛЬС-12</t>
    </r>
    <r>
      <rPr>
        <sz val="9"/>
        <rFont val="Bookman Old Style"/>
        <family val="1"/>
      </rPr>
      <t>, жеребец, т.-гн. полукр., Сперанский, Тульская обл</t>
    </r>
  </si>
  <si>
    <t>016457</t>
  </si>
  <si>
    <r>
      <rPr>
        <b/>
        <sz val="9"/>
        <rFont val="Bookman Old Style"/>
        <family val="1"/>
      </rPr>
      <t xml:space="preserve">САФОНОВА </t>
    </r>
    <r>
      <rPr>
        <sz val="9"/>
        <rFont val="Bookman Old Style"/>
        <family val="1"/>
      </rPr>
      <t xml:space="preserve">
Елена,1971</t>
    </r>
  </si>
  <si>
    <t>016371</t>
  </si>
  <si>
    <t>Тест по выбору.  Большой Приз.</t>
  </si>
  <si>
    <t>Судьи:  М - Петушкова Л.В. ВК, Московская обл.  С -  Корнилов М.В., ВК, Москва  Н -Путилина Е.В.,Москва</t>
  </si>
  <si>
    <t>АНИСИМОВА
Татьяна</t>
  </si>
  <si>
    <r>
      <rPr>
        <b/>
        <sz val="9"/>
        <rFont val="Bookman Old Style"/>
        <family val="1"/>
      </rPr>
      <t>БРИГ-05</t>
    </r>
    <r>
      <rPr>
        <sz val="9"/>
        <rFont val="Bookman Old Style"/>
        <family val="1"/>
      </rPr>
      <t>, Жер., кар., РВП, Балагур, Россия</t>
    </r>
  </si>
  <si>
    <t>ч\в,
Московская обл.</t>
  </si>
  <si>
    <t>М</t>
  </si>
  <si>
    <t>Н</t>
  </si>
  <si>
    <t>КОМАНДНЫЙ ПРИЗ - ЮНОШИ</t>
  </si>
  <si>
    <r>
      <rPr>
        <b/>
        <sz val="9"/>
        <rFont val="Bookman Old Style"/>
        <family val="1"/>
      </rPr>
      <t xml:space="preserve">ПОДОЛЬСКАЯ
</t>
    </r>
    <r>
      <rPr>
        <sz val="9"/>
        <rFont val="Bookman Old Style"/>
        <family val="1"/>
      </rPr>
      <t>Дана, 2005</t>
    </r>
  </si>
  <si>
    <r>
      <rPr>
        <b/>
        <sz val="9"/>
        <rFont val="Bookman Old Style"/>
        <family val="1"/>
      </rPr>
      <t>АНТОНОВА</t>
    </r>
    <r>
      <rPr>
        <sz val="9"/>
        <rFont val="Bookman Old Style"/>
        <family val="1"/>
      </rPr>
      <t xml:space="preserve">
Елизавета</t>
    </r>
  </si>
  <si>
    <t>1Ю</t>
  </si>
  <si>
    <r>
      <t xml:space="preserve">КОСМЫНИНА
</t>
    </r>
    <r>
      <rPr>
        <sz val="8"/>
        <rFont val="Verdana"/>
        <family val="2"/>
      </rPr>
      <t>Юлия, 2004</t>
    </r>
  </si>
  <si>
    <t>1 юн.</t>
  </si>
  <si>
    <r>
      <t>ГРИНГО-98,</t>
    </r>
    <r>
      <rPr>
        <sz val="8"/>
        <rFont val="Verdana"/>
        <family val="2"/>
      </rPr>
      <t xml:space="preserve"> мер., гнед, ганн, Габион, Краснодарский кр.</t>
    </r>
  </si>
  <si>
    <t>000022</t>
  </si>
  <si>
    <t>Пулинская З.</t>
  </si>
  <si>
    <t>Искл.</t>
  </si>
  <si>
    <r>
      <rPr>
        <b/>
        <sz val="8"/>
        <rFont val="Verdana"/>
        <family val="2"/>
      </rPr>
      <t>БЛЕК ЛАФ-03</t>
    </r>
    <r>
      <rPr>
        <sz val="8"/>
        <rFont val="Verdana"/>
        <family val="2"/>
      </rPr>
      <t>,  коб., вор., тори.,  о. Луидор, ч/х Лен. Обл.</t>
    </r>
  </si>
  <si>
    <t>на
оформ</t>
  </si>
  <si>
    <t>Щамель И.</t>
  </si>
  <si>
    <r>
      <t xml:space="preserve">ЛУПАШКУ
</t>
    </r>
    <r>
      <rPr>
        <sz val="8"/>
        <rFont val="Verdana"/>
        <family val="2"/>
      </rPr>
      <t>Кристина, 2005</t>
    </r>
  </si>
  <si>
    <t>041805</t>
  </si>
  <si>
    <r>
      <t>ГРИНГО-98</t>
    </r>
    <r>
      <rPr>
        <sz val="8"/>
        <rFont val="Verdana"/>
        <family val="2"/>
      </rPr>
      <t>, мер., гнед, ганн, Габион, Краснодарский кр.</t>
    </r>
  </si>
  <si>
    <t>КОМАНДНЫЙ ПРИЗ - ЮНИОРЫ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</si>
</sst>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0.0"/>
    <numFmt numFmtId="171" formatCode="0.000"/>
    <numFmt numFmtId="172" formatCode="#,##0.0"/>
    <numFmt numFmtId="173" formatCode="_(&quot;$&quot;* #,##0.00_);_(&quot;$&quot;* \(#,##0.00\);_(&quot;$&quot;* &quot;-&quot;??_);_(@_)"/>
  </numFmts>
  <fonts count="77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u val="single"/>
      <sz val="7.5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9"/>
      <color indexed="36"/>
      <name val="Arial Cyr"/>
      <family val="0"/>
    </font>
    <font>
      <sz val="10"/>
      <name val="Verdana"/>
      <family val="2"/>
    </font>
    <font>
      <b/>
      <sz val="14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i/>
      <sz val="24"/>
      <name val="Monotype Corsiva"/>
      <family val="4"/>
    </font>
    <font>
      <b/>
      <i/>
      <sz val="9"/>
      <name val="Arial Cyr"/>
      <family val="0"/>
    </font>
    <font>
      <b/>
      <sz val="8"/>
      <name val="Verdana"/>
      <family val="2"/>
    </font>
    <font>
      <sz val="11"/>
      <name val="Arial"/>
      <family val="2"/>
    </font>
    <font>
      <b/>
      <i/>
      <sz val="9"/>
      <name val="Times New Roman"/>
      <family val="1"/>
    </font>
    <font>
      <sz val="11"/>
      <name val="Bookman Old Style"/>
      <family val="1"/>
    </font>
    <font>
      <i/>
      <sz val="11"/>
      <name val="Bookman Old Style"/>
      <family val="1"/>
    </font>
    <font>
      <sz val="11"/>
      <color indexed="23"/>
      <name val="Bookman Old Style"/>
      <family val="1"/>
    </font>
    <font>
      <sz val="10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sz val="12"/>
      <name val="Bookman Old Style"/>
      <family val="1"/>
    </font>
    <font>
      <b/>
      <sz val="10"/>
      <name val="Bookman Old Style"/>
      <family val="1"/>
    </font>
    <font>
      <b/>
      <i/>
      <sz val="24"/>
      <name val="Bookman Old Style"/>
      <family val="1"/>
    </font>
    <font>
      <b/>
      <i/>
      <sz val="9"/>
      <name val="Bookman Old Style"/>
      <family val="1"/>
    </font>
    <font>
      <b/>
      <sz val="9"/>
      <name val="Bookman Old Style"/>
      <family val="1"/>
    </font>
    <font>
      <sz val="9"/>
      <name val="Bookman Old Style"/>
      <family val="1"/>
    </font>
    <font>
      <b/>
      <sz val="8"/>
      <name val="Bookman Old Style"/>
      <family val="1"/>
    </font>
    <font>
      <sz val="8"/>
      <name val="Bookman Old Style"/>
      <family val="1"/>
    </font>
    <font>
      <i/>
      <sz val="9"/>
      <name val="Bookman Old Style"/>
      <family val="1"/>
    </font>
    <font>
      <sz val="10"/>
      <name val="Verdana Pro"/>
      <family val="2"/>
    </font>
    <font>
      <b/>
      <sz val="10"/>
      <name val="Verdana Pro"/>
      <family val="2"/>
    </font>
    <font>
      <i/>
      <sz val="10"/>
      <name val="Verdana Pro"/>
      <family val="2"/>
    </font>
    <font>
      <sz val="14"/>
      <name val="Bookman Old Style"/>
      <family val="1"/>
    </font>
    <font>
      <sz val="10"/>
      <name val="Times New Roman"/>
      <family val="1"/>
    </font>
    <font>
      <b/>
      <sz val="10"/>
      <name val="Arial Cyr"/>
      <family val="0"/>
    </font>
    <font>
      <i/>
      <sz val="10"/>
      <name val="Bookman Old Style"/>
      <family val="1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Bookman Old Style"/>
      <family val="1"/>
    </font>
    <font>
      <sz val="9"/>
      <color indexed="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Bookman Old Style"/>
      <family val="1"/>
    </font>
    <font>
      <sz val="9"/>
      <color rgb="FF000000"/>
      <name val="Bookman Old Style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medium"/>
      <bottom>
        <color indexed="63"/>
      </bottom>
    </border>
    <border>
      <left style="thin">
        <color indexed="23"/>
      </left>
      <right>
        <color indexed="63"/>
      </right>
      <top style="medium"/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>
        <color indexed="63"/>
      </top>
      <bottom style="medium"/>
    </border>
    <border>
      <left style="thin">
        <color indexed="23"/>
      </left>
      <right style="medium"/>
      <top>
        <color indexed="63"/>
      </top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480">
    <xf numFmtId="0" fontId="0" fillId="0" borderId="0" xfId="0" applyAlignment="1">
      <alignment/>
    </xf>
    <xf numFmtId="0" fontId="8" fillId="0" borderId="0" xfId="64" applyFont="1" applyAlignment="1" applyProtection="1">
      <alignment vertical="center" wrapText="1"/>
      <protection locked="0"/>
    </xf>
    <xf numFmtId="0" fontId="12" fillId="0" borderId="0" xfId="64" applyFont="1" applyAlignment="1" applyProtection="1">
      <alignment horizontal="center" vertical="center"/>
      <protection locked="0"/>
    </xf>
    <xf numFmtId="0" fontId="1" fillId="0" borderId="0" xfId="64" applyAlignment="1" applyProtection="1">
      <alignment vertical="center"/>
      <protection locked="0"/>
    </xf>
    <xf numFmtId="0" fontId="9" fillId="0" borderId="0" xfId="64" applyFont="1" applyProtection="1">
      <alignment/>
      <protection locked="0"/>
    </xf>
    <xf numFmtId="0" fontId="9" fillId="0" borderId="0" xfId="64" applyFont="1" applyAlignment="1" applyProtection="1">
      <alignment wrapText="1"/>
      <protection locked="0"/>
    </xf>
    <xf numFmtId="0" fontId="9" fillId="0" borderId="0" xfId="64" applyFont="1" applyAlignment="1" applyProtection="1">
      <alignment shrinkToFit="1"/>
      <protection locked="0"/>
    </xf>
    <xf numFmtId="0" fontId="13" fillId="0" borderId="0" xfId="64" applyFont="1" applyProtection="1">
      <alignment/>
      <protection locked="0"/>
    </xf>
    <xf numFmtId="0" fontId="9" fillId="0" borderId="0" xfId="64" applyFont="1" applyBorder="1" applyAlignment="1" applyProtection="1">
      <alignment horizontal="right" vertical="center"/>
      <protection locked="0"/>
    </xf>
    <xf numFmtId="0" fontId="15" fillId="0" borderId="0" xfId="64" applyFont="1" applyAlignment="1" applyProtection="1">
      <alignment vertical="center"/>
      <protection locked="0"/>
    </xf>
    <xf numFmtId="0" fontId="4" fillId="0" borderId="0" xfId="64" applyFont="1" applyAlignment="1" applyProtection="1">
      <alignment vertical="center"/>
      <protection locked="0"/>
    </xf>
    <xf numFmtId="0" fontId="1" fillId="0" borderId="0" xfId="61" applyFont="1" applyAlignment="1" applyProtection="1">
      <alignment vertical="center"/>
      <protection locked="0"/>
    </xf>
    <xf numFmtId="0" fontId="4" fillId="0" borderId="0" xfId="61" applyFont="1" applyAlignment="1" applyProtection="1">
      <alignment vertical="center"/>
      <protection locked="0"/>
    </xf>
    <xf numFmtId="0" fontId="2" fillId="0" borderId="0" xfId="61" applyFont="1" applyAlignment="1" applyProtection="1">
      <alignment vertical="center"/>
      <protection locked="0"/>
    </xf>
    <xf numFmtId="0" fontId="7" fillId="0" borderId="0" xfId="61" applyFont="1" applyAlignment="1" applyProtection="1">
      <alignment vertical="center"/>
      <protection locked="0"/>
    </xf>
    <xf numFmtId="171" fontId="12" fillId="0" borderId="0" xfId="64" applyNumberFormat="1" applyFont="1" applyAlignment="1" applyProtection="1">
      <alignment horizontal="center" vertical="center"/>
      <protection locked="0"/>
    </xf>
    <xf numFmtId="171" fontId="7" fillId="0" borderId="0" xfId="61" applyNumberFormat="1" applyFont="1" applyAlignment="1" applyProtection="1">
      <alignment vertical="center"/>
      <protection locked="0"/>
    </xf>
    <xf numFmtId="171" fontId="1" fillId="0" borderId="0" xfId="61" applyNumberFormat="1" applyFont="1" applyAlignment="1" applyProtection="1">
      <alignment vertical="center"/>
      <protection locked="0"/>
    </xf>
    <xf numFmtId="171" fontId="1" fillId="0" borderId="0" xfId="64" applyNumberFormat="1" applyAlignment="1" applyProtection="1">
      <alignment vertical="center"/>
      <protection locked="0"/>
    </xf>
    <xf numFmtId="0" fontId="16" fillId="0" borderId="0" xfId="66" applyFont="1" applyFill="1" applyProtection="1">
      <alignment/>
      <protection locked="0"/>
    </xf>
    <xf numFmtId="49" fontId="8" fillId="0" borderId="0" xfId="64" applyNumberFormat="1" applyFont="1" applyAlignment="1" applyProtection="1">
      <alignment vertical="center" wrapText="1"/>
      <protection locked="0"/>
    </xf>
    <xf numFmtId="49" fontId="9" fillId="0" borderId="0" xfId="64" applyNumberFormat="1" applyFont="1" applyAlignment="1" applyProtection="1">
      <alignment wrapText="1"/>
      <protection locked="0"/>
    </xf>
    <xf numFmtId="49" fontId="1" fillId="0" borderId="0" xfId="61" applyNumberFormat="1" applyFont="1" applyAlignment="1" applyProtection="1">
      <alignment vertical="center"/>
      <protection locked="0"/>
    </xf>
    <xf numFmtId="170" fontId="8" fillId="0" borderId="0" xfId="64" applyNumberFormat="1" applyFont="1" applyAlignment="1" applyProtection="1">
      <alignment vertical="center" wrapText="1"/>
      <protection locked="0"/>
    </xf>
    <xf numFmtId="170" fontId="13" fillId="0" borderId="0" xfId="64" applyNumberFormat="1" applyFont="1" applyProtection="1">
      <alignment/>
      <protection locked="0"/>
    </xf>
    <xf numFmtId="170" fontId="7" fillId="0" borderId="0" xfId="61" applyNumberFormat="1" applyFont="1" applyAlignment="1" applyProtection="1">
      <alignment vertical="center"/>
      <protection locked="0"/>
    </xf>
    <xf numFmtId="170" fontId="1" fillId="0" borderId="0" xfId="61" applyNumberFormat="1" applyFont="1" applyAlignment="1" applyProtection="1">
      <alignment vertical="center"/>
      <protection locked="0"/>
    </xf>
    <xf numFmtId="170" fontId="12" fillId="0" borderId="0" xfId="64" applyNumberFormat="1" applyFont="1" applyAlignment="1" applyProtection="1">
      <alignment horizontal="center" vertical="center"/>
      <protection locked="0"/>
    </xf>
    <xf numFmtId="170" fontId="1" fillId="0" borderId="0" xfId="64" applyNumberFormat="1" applyAlignment="1" applyProtection="1">
      <alignment vertical="center"/>
      <protection locked="0"/>
    </xf>
    <xf numFmtId="170" fontId="10" fillId="33" borderId="10" xfId="62" applyNumberFormat="1" applyFont="1" applyFill="1" applyBorder="1" applyAlignment="1" applyProtection="1">
      <alignment horizontal="center" vertical="center" textRotation="90" wrapText="1"/>
      <protection locked="0"/>
    </xf>
    <xf numFmtId="171" fontId="10" fillId="33" borderId="10" xfId="62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62" applyFont="1" applyFill="1" applyBorder="1" applyAlignment="1" applyProtection="1">
      <alignment horizontal="center" vertical="center" textRotation="90" wrapText="1"/>
      <protection locked="0"/>
    </xf>
    <xf numFmtId="0" fontId="17" fillId="34" borderId="0" xfId="0" applyFont="1" applyFill="1" applyBorder="1" applyAlignment="1" applyProtection="1">
      <alignment horizontal="center" vertical="top"/>
      <protection/>
    </xf>
    <xf numFmtId="0" fontId="17" fillId="34" borderId="0" xfId="0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 applyProtection="1">
      <alignment horizontal="center" vertical="top"/>
      <protection locked="0"/>
    </xf>
    <xf numFmtId="49" fontId="17" fillId="34" borderId="0" xfId="0" applyNumberFormat="1" applyFont="1" applyFill="1" applyBorder="1" applyAlignment="1" applyProtection="1">
      <alignment horizontal="center" vertical="top"/>
      <protection/>
    </xf>
    <xf numFmtId="170" fontId="17" fillId="34" borderId="0" xfId="0" applyNumberFormat="1" applyFont="1" applyFill="1" applyBorder="1" applyAlignment="1" applyProtection="1">
      <alignment horizontal="center" vertical="top"/>
      <protection locked="0"/>
    </xf>
    <xf numFmtId="171" fontId="17" fillId="34" borderId="0" xfId="0" applyNumberFormat="1" applyFont="1" applyFill="1" applyBorder="1" applyAlignment="1" applyProtection="1">
      <alignment horizontal="center" vertical="top"/>
      <protection/>
    </xf>
    <xf numFmtId="0" fontId="18" fillId="34" borderId="0" xfId="0" applyFont="1" applyFill="1" applyBorder="1" applyAlignment="1" applyProtection="1">
      <alignment horizontal="center" vertical="top" shrinkToFit="1"/>
      <protection locked="0"/>
    </xf>
    <xf numFmtId="170" fontId="18" fillId="34" borderId="0" xfId="0" applyNumberFormat="1" applyFont="1" applyFill="1" applyBorder="1" applyAlignment="1" applyProtection="1">
      <alignment horizontal="center" vertical="top" shrinkToFit="1"/>
      <protection locked="0"/>
    </xf>
    <xf numFmtId="172" fontId="17" fillId="34" borderId="0" xfId="0" applyNumberFormat="1" applyFont="1" applyFill="1" applyBorder="1" applyAlignment="1" applyProtection="1">
      <alignment horizontal="center" vertical="top"/>
      <protection/>
    </xf>
    <xf numFmtId="0" fontId="17" fillId="34" borderId="0" xfId="0" applyFont="1" applyFill="1" applyBorder="1" applyAlignment="1" applyProtection="1">
      <alignment/>
      <protection locked="0"/>
    </xf>
    <xf numFmtId="0" fontId="17" fillId="34" borderId="0" xfId="0" applyFont="1" applyFill="1" applyAlignment="1" applyProtection="1">
      <alignment/>
      <protection locked="0"/>
    </xf>
    <xf numFmtId="0" fontId="19" fillId="34" borderId="0" xfId="0" applyFont="1" applyFill="1" applyAlignment="1" applyProtection="1">
      <alignment/>
      <protection locked="0"/>
    </xf>
    <xf numFmtId="0" fontId="20" fillId="0" borderId="0" xfId="61" applyFont="1" applyAlignment="1" applyProtection="1">
      <alignment vertical="center"/>
      <protection locked="0"/>
    </xf>
    <xf numFmtId="170" fontId="20" fillId="0" borderId="0" xfId="61" applyNumberFormat="1" applyFont="1" applyAlignment="1" applyProtection="1">
      <alignment vertical="center"/>
      <protection locked="0"/>
    </xf>
    <xf numFmtId="0" fontId="21" fillId="0" borderId="0" xfId="64" applyFont="1" applyAlignment="1" applyProtection="1">
      <alignment vertical="center" wrapText="1"/>
      <protection locked="0"/>
    </xf>
    <xf numFmtId="170" fontId="21" fillId="0" borderId="0" xfId="64" applyNumberFormat="1" applyFont="1" applyAlignment="1" applyProtection="1">
      <alignment vertical="center" wrapText="1"/>
      <protection locked="0"/>
    </xf>
    <xf numFmtId="171" fontId="25" fillId="0" borderId="0" xfId="64" applyNumberFormat="1" applyFont="1" applyAlignment="1" applyProtection="1">
      <alignment horizontal="center" vertical="center"/>
      <protection locked="0"/>
    </xf>
    <xf numFmtId="0" fontId="25" fillId="0" borderId="0" xfId="64" applyFont="1" applyAlignment="1" applyProtection="1">
      <alignment horizontal="center" vertical="center"/>
      <protection locked="0"/>
    </xf>
    <xf numFmtId="170" fontId="25" fillId="0" borderId="0" xfId="64" applyNumberFormat="1" applyFont="1" applyAlignment="1" applyProtection="1">
      <alignment horizontal="center" vertical="center"/>
      <protection locked="0"/>
    </xf>
    <xf numFmtId="0" fontId="20" fillId="0" borderId="0" xfId="64" applyFont="1" applyAlignment="1" applyProtection="1">
      <alignment vertical="center"/>
      <protection locked="0"/>
    </xf>
    <xf numFmtId="170" fontId="20" fillId="0" borderId="0" xfId="64" applyNumberFormat="1" applyFont="1" applyAlignment="1" applyProtection="1">
      <alignment vertical="center"/>
      <protection locked="0"/>
    </xf>
    <xf numFmtId="171" fontId="20" fillId="0" borderId="0" xfId="64" applyNumberFormat="1" applyFont="1" applyAlignment="1" applyProtection="1">
      <alignment vertical="center"/>
      <protection locked="0"/>
    </xf>
    <xf numFmtId="0" fontId="20" fillId="0" borderId="0" xfId="0" applyFont="1" applyAlignment="1">
      <alignment/>
    </xf>
    <xf numFmtId="0" fontId="26" fillId="0" borderId="0" xfId="66" applyFont="1" applyFill="1" applyProtection="1">
      <alignment/>
      <protection locked="0"/>
    </xf>
    <xf numFmtId="0" fontId="27" fillId="0" borderId="0" xfId="64" applyFont="1" applyAlignment="1" applyProtection="1">
      <alignment wrapText="1"/>
      <protection locked="0"/>
    </xf>
    <xf numFmtId="49" fontId="27" fillId="0" borderId="0" xfId="64" applyNumberFormat="1" applyFont="1" applyAlignment="1" applyProtection="1">
      <alignment wrapText="1"/>
      <protection locked="0"/>
    </xf>
    <xf numFmtId="0" fontId="27" fillId="0" borderId="0" xfId="64" applyFont="1" applyAlignment="1" applyProtection="1">
      <alignment shrinkToFit="1"/>
      <protection locked="0"/>
    </xf>
    <xf numFmtId="0" fontId="27" fillId="0" borderId="0" xfId="64" applyFont="1" applyProtection="1">
      <alignment/>
      <protection locked="0"/>
    </xf>
    <xf numFmtId="170" fontId="26" fillId="0" borderId="0" xfId="64" applyNumberFormat="1" applyFont="1" applyProtection="1">
      <alignment/>
      <protection locked="0"/>
    </xf>
    <xf numFmtId="0" fontId="26" fillId="0" borderId="0" xfId="64" applyFont="1" applyProtection="1">
      <alignment/>
      <protection locked="0"/>
    </xf>
    <xf numFmtId="0" fontId="27" fillId="0" borderId="0" xfId="64" applyFont="1" applyBorder="1" applyAlignment="1" applyProtection="1">
      <alignment horizontal="right" vertical="center"/>
      <protection locked="0"/>
    </xf>
    <xf numFmtId="0" fontId="23" fillId="0" borderId="0" xfId="61" applyFont="1" applyAlignment="1" applyProtection="1">
      <alignment vertical="center"/>
      <protection locked="0"/>
    </xf>
    <xf numFmtId="170" fontId="28" fillId="33" borderId="10" xfId="62" applyNumberFormat="1" applyFont="1" applyFill="1" applyBorder="1" applyAlignment="1" applyProtection="1">
      <alignment horizontal="center" vertical="center" textRotation="90" wrapText="1"/>
      <protection locked="0"/>
    </xf>
    <xf numFmtId="171" fontId="28" fillId="33" borderId="10" xfId="62" applyNumberFormat="1" applyFont="1" applyFill="1" applyBorder="1" applyAlignment="1" applyProtection="1">
      <alignment horizontal="center" vertical="center" wrapText="1"/>
      <protection locked="0"/>
    </xf>
    <xf numFmtId="0" fontId="28" fillId="33" borderId="10" xfId="62" applyFont="1" applyFill="1" applyBorder="1" applyAlignment="1" applyProtection="1">
      <alignment horizontal="center" vertical="center" textRotation="90" wrapText="1"/>
      <protection locked="0"/>
    </xf>
    <xf numFmtId="0" fontId="20" fillId="0" borderId="11" xfId="62" applyFont="1" applyBorder="1" applyAlignment="1" applyProtection="1">
      <alignment horizontal="center" vertical="center" wrapText="1"/>
      <protection locked="0"/>
    </xf>
    <xf numFmtId="0" fontId="28" fillId="0" borderId="0" xfId="61" applyFont="1" applyAlignment="1" applyProtection="1">
      <alignment vertical="center"/>
      <protection locked="0"/>
    </xf>
    <xf numFmtId="0" fontId="20" fillId="0" borderId="12" xfId="62" applyFont="1" applyBorder="1" applyAlignment="1" applyProtection="1">
      <alignment horizontal="center" vertical="center" wrapText="1"/>
      <protection locked="0"/>
    </xf>
    <xf numFmtId="0" fontId="20" fillId="0" borderId="13" xfId="62" applyFont="1" applyBorder="1" applyAlignment="1" applyProtection="1">
      <alignment horizontal="center" vertical="center" wrapText="1"/>
      <protection locked="0"/>
    </xf>
    <xf numFmtId="0" fontId="20" fillId="0" borderId="0" xfId="62" applyFont="1" applyBorder="1" applyAlignment="1" applyProtection="1">
      <alignment horizontal="center" vertical="center" wrapText="1"/>
      <protection locked="0"/>
    </xf>
    <xf numFmtId="0" fontId="27" fillId="35" borderId="0" xfId="54" applyFont="1" applyFill="1" applyBorder="1" applyAlignment="1" applyProtection="1">
      <alignment horizontal="left" vertical="center" wrapText="1"/>
      <protection locked="0"/>
    </xf>
    <xf numFmtId="49" fontId="30" fillId="0" borderId="0" xfId="67" applyNumberFormat="1" applyFont="1" applyBorder="1" applyAlignment="1" applyProtection="1">
      <alignment horizontal="left" vertical="center" wrapText="1"/>
      <protection locked="0"/>
    </xf>
    <xf numFmtId="0" fontId="30" fillId="35" borderId="0" xfId="54" applyFont="1" applyFill="1" applyBorder="1" applyAlignment="1" applyProtection="1">
      <alignment horizontal="center" vertical="center" wrapText="1"/>
      <protection locked="0"/>
    </xf>
    <xf numFmtId="0" fontId="27" fillId="35" borderId="0" xfId="0" applyFont="1" applyFill="1" applyBorder="1" applyAlignment="1">
      <alignment horizontal="left" vertical="center" wrapText="1"/>
    </xf>
    <xf numFmtId="49" fontId="30" fillId="0" borderId="0" xfId="67" applyNumberFormat="1" applyFont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28" fillId="35" borderId="0" xfId="57" applyFont="1" applyFill="1" applyBorder="1" applyAlignment="1" applyProtection="1">
      <alignment horizontal="center" vertical="center" wrapText="1"/>
      <protection locked="0"/>
    </xf>
    <xf numFmtId="170" fontId="28" fillId="0" borderId="0" xfId="61" applyNumberFormat="1" applyFont="1" applyBorder="1" applyAlignment="1" applyProtection="1">
      <alignment horizontal="center" vertical="center" wrapText="1"/>
      <protection locked="0"/>
    </xf>
    <xf numFmtId="171" fontId="31" fillId="0" borderId="0" xfId="61" applyNumberFormat="1" applyFont="1" applyBorder="1" applyAlignment="1" applyProtection="1">
      <alignment horizontal="center" vertical="center" wrapText="1"/>
      <protection locked="0"/>
    </xf>
    <xf numFmtId="0" fontId="27" fillId="0" borderId="0" xfId="61" applyFont="1" applyBorder="1" applyAlignment="1" applyProtection="1">
      <alignment horizontal="center" vertical="center" wrapText="1"/>
      <protection locked="0"/>
    </xf>
    <xf numFmtId="171" fontId="28" fillId="0" borderId="0" xfId="61" applyNumberFormat="1" applyFont="1" applyBorder="1" applyAlignment="1" applyProtection="1">
      <alignment horizontal="center" vertical="center" wrapText="1"/>
      <protection locked="0"/>
    </xf>
    <xf numFmtId="171" fontId="27" fillId="0" borderId="0" xfId="61" applyNumberFormat="1" applyFont="1" applyBorder="1" applyAlignment="1" applyProtection="1">
      <alignment horizontal="center" vertical="center" wrapText="1"/>
      <protection locked="0"/>
    </xf>
    <xf numFmtId="171" fontId="20" fillId="0" borderId="0" xfId="61" applyNumberFormat="1" applyFont="1" applyAlignment="1" applyProtection="1">
      <alignment vertical="center"/>
      <protection locked="0"/>
    </xf>
    <xf numFmtId="0" fontId="24" fillId="0" borderId="0" xfId="61" applyFont="1" applyAlignment="1" applyProtection="1">
      <alignment vertical="center"/>
      <protection locked="0"/>
    </xf>
    <xf numFmtId="49" fontId="24" fillId="0" borderId="0" xfId="61" applyNumberFormat="1" applyFont="1" applyAlignment="1" applyProtection="1">
      <alignment vertical="center"/>
      <protection locked="0"/>
    </xf>
    <xf numFmtId="0" fontId="24" fillId="0" borderId="0" xfId="63" applyFont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61" applyFont="1" applyBorder="1" applyAlignment="1" applyProtection="1">
      <alignment vertical="center"/>
      <protection locked="0"/>
    </xf>
    <xf numFmtId="0" fontId="32" fillId="0" borderId="11" xfId="62" applyFont="1" applyBorder="1" applyAlignment="1" applyProtection="1">
      <alignment horizontal="center" vertical="center" wrapText="1"/>
      <protection locked="0"/>
    </xf>
    <xf numFmtId="0" fontId="32" fillId="0" borderId="14" xfId="64" applyFont="1" applyFill="1" applyBorder="1" applyAlignment="1" applyProtection="1">
      <alignment horizontal="center" vertical="center"/>
      <protection locked="0"/>
    </xf>
    <xf numFmtId="170" fontId="32" fillId="0" borderId="14" xfId="61" applyNumberFormat="1" applyFont="1" applyBorder="1" applyAlignment="1" applyProtection="1">
      <alignment horizontal="center" vertical="center" wrapText="1"/>
      <protection locked="0"/>
    </xf>
    <xf numFmtId="0" fontId="33" fillId="0" borderId="14" xfId="61" applyFont="1" applyBorder="1" applyAlignment="1" applyProtection="1">
      <alignment horizontal="center" vertical="center" wrapText="1"/>
      <protection locked="0"/>
    </xf>
    <xf numFmtId="171" fontId="33" fillId="0" borderId="14" xfId="61" applyNumberFormat="1" applyFont="1" applyBorder="1" applyAlignment="1" applyProtection="1">
      <alignment horizontal="center" vertical="center" wrapText="1"/>
      <protection locked="0"/>
    </xf>
    <xf numFmtId="0" fontId="33" fillId="0" borderId="15" xfId="61" applyFont="1" applyBorder="1" applyAlignment="1" applyProtection="1">
      <alignment horizontal="center" vertical="center" wrapText="1"/>
      <protection locked="0"/>
    </xf>
    <xf numFmtId="171" fontId="34" fillId="0" borderId="16" xfId="61" applyNumberFormat="1" applyFont="1" applyBorder="1" applyAlignment="1" applyProtection="1">
      <alignment horizontal="center" vertical="center" wrapText="1"/>
      <protection locked="0"/>
    </xf>
    <xf numFmtId="0" fontId="9" fillId="35" borderId="17" xfId="64" applyFont="1" applyFill="1" applyBorder="1" applyAlignment="1" applyProtection="1">
      <alignment horizontal="center" vertical="center" textRotation="90" wrapText="1"/>
      <protection locked="0"/>
    </xf>
    <xf numFmtId="0" fontId="14" fillId="35" borderId="0" xfId="64" applyFont="1" applyFill="1" applyBorder="1" applyAlignment="1" applyProtection="1">
      <alignment horizontal="center" vertical="center" textRotation="90" wrapText="1"/>
      <protection locked="0"/>
    </xf>
    <xf numFmtId="0" fontId="9" fillId="35" borderId="0" xfId="64" applyFont="1" applyFill="1" applyBorder="1" applyAlignment="1" applyProtection="1">
      <alignment horizontal="center" vertical="center" wrapText="1"/>
      <protection locked="0"/>
    </xf>
    <xf numFmtId="49" fontId="9" fillId="35" borderId="0" xfId="64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64" applyFont="1" applyFill="1" applyBorder="1" applyAlignment="1" applyProtection="1">
      <alignment horizontal="center" vertical="center" textRotation="90" wrapText="1"/>
      <protection locked="0"/>
    </xf>
    <xf numFmtId="170" fontId="10" fillId="35" borderId="0" xfId="62" applyNumberFormat="1" applyFont="1" applyFill="1" applyBorder="1" applyAlignment="1" applyProtection="1">
      <alignment horizontal="center" vertical="center" textRotation="90" wrapText="1"/>
      <protection locked="0"/>
    </xf>
    <xf numFmtId="171" fontId="10" fillId="35" borderId="0" xfId="62" applyNumberFormat="1" applyFont="1" applyFill="1" applyBorder="1" applyAlignment="1" applyProtection="1">
      <alignment horizontal="center" vertical="center" wrapText="1"/>
      <protection locked="0"/>
    </xf>
    <xf numFmtId="0" fontId="10" fillId="35" borderId="0" xfId="62" applyFont="1" applyFill="1" applyBorder="1" applyAlignment="1" applyProtection="1">
      <alignment horizontal="center" vertical="center" textRotation="90" wrapText="1"/>
      <protection locked="0"/>
    </xf>
    <xf numFmtId="170" fontId="9" fillId="35" borderId="0" xfId="64" applyNumberFormat="1" applyFont="1" applyFill="1" applyBorder="1" applyAlignment="1" applyProtection="1">
      <alignment horizontal="center" vertical="center" textRotation="90" wrapText="1"/>
      <protection locked="0"/>
    </xf>
    <xf numFmtId="171" fontId="9" fillId="35" borderId="0" xfId="64" applyNumberFormat="1" applyFont="1" applyFill="1" applyBorder="1" applyAlignment="1" applyProtection="1">
      <alignment horizontal="center" vertical="center" wrapText="1"/>
      <protection locked="0"/>
    </xf>
    <xf numFmtId="0" fontId="9" fillId="35" borderId="18" xfId="64" applyFont="1" applyFill="1" applyBorder="1" applyAlignment="1" applyProtection="1">
      <alignment horizontal="center" vertical="center" wrapText="1"/>
      <protection locked="0"/>
    </xf>
    <xf numFmtId="0" fontId="9" fillId="35" borderId="0" xfId="64" applyFont="1" applyFill="1" applyBorder="1" applyAlignment="1" applyProtection="1">
      <alignment horizontal="right" vertical="center" wrapText="1"/>
      <protection locked="0"/>
    </xf>
    <xf numFmtId="170" fontId="28" fillId="33" borderId="19" xfId="62" applyNumberFormat="1" applyFont="1" applyFill="1" applyBorder="1" applyAlignment="1" applyProtection="1">
      <alignment horizontal="center" vertical="center" textRotation="90" wrapText="1"/>
      <protection locked="0"/>
    </xf>
    <xf numFmtId="171" fontId="28" fillId="33" borderId="19" xfId="62" applyNumberFormat="1" applyFont="1" applyFill="1" applyBorder="1" applyAlignment="1" applyProtection="1">
      <alignment horizontal="center" vertical="center" wrapText="1"/>
      <protection locked="0"/>
    </xf>
    <xf numFmtId="0" fontId="28" fillId="33" borderId="19" xfId="62" applyFont="1" applyFill="1" applyBorder="1" applyAlignment="1" applyProtection="1">
      <alignment horizontal="center" vertical="center" textRotation="90" wrapText="1"/>
      <protection locked="0"/>
    </xf>
    <xf numFmtId="0" fontId="27" fillId="35" borderId="20" xfId="64" applyFont="1" applyFill="1" applyBorder="1" applyAlignment="1" applyProtection="1">
      <alignment horizontal="center" vertical="center" wrapText="1"/>
      <protection locked="0"/>
    </xf>
    <xf numFmtId="170" fontId="28" fillId="35" borderId="20" xfId="62" applyNumberFormat="1" applyFont="1" applyFill="1" applyBorder="1" applyAlignment="1" applyProtection="1">
      <alignment horizontal="center" vertical="center" textRotation="90" wrapText="1"/>
      <protection locked="0"/>
    </xf>
    <xf numFmtId="171" fontId="28" fillId="35" borderId="20" xfId="62" applyNumberFormat="1" applyFont="1" applyFill="1" applyBorder="1" applyAlignment="1" applyProtection="1">
      <alignment horizontal="center" vertical="center" wrapText="1"/>
      <protection locked="0"/>
    </xf>
    <xf numFmtId="0" fontId="28" fillId="35" borderId="20" xfId="62" applyFont="1" applyFill="1" applyBorder="1" applyAlignment="1" applyProtection="1">
      <alignment horizontal="center" vertical="center" textRotation="90" wrapText="1"/>
      <protection locked="0"/>
    </xf>
    <xf numFmtId="0" fontId="29" fillId="35" borderId="20" xfId="64" applyFont="1" applyFill="1" applyBorder="1" applyAlignment="1" applyProtection="1">
      <alignment horizontal="center" vertical="center" textRotation="90" wrapText="1"/>
      <protection locked="0"/>
    </xf>
    <xf numFmtId="170" fontId="27" fillId="35" borderId="20" xfId="64" applyNumberFormat="1" applyFont="1" applyFill="1" applyBorder="1" applyAlignment="1" applyProtection="1">
      <alignment horizontal="center" vertical="center" textRotation="90" wrapText="1"/>
      <protection locked="0"/>
    </xf>
    <xf numFmtId="171" fontId="27" fillId="35" borderId="20" xfId="64" applyNumberFormat="1" applyFont="1" applyFill="1" applyBorder="1" applyAlignment="1" applyProtection="1">
      <alignment horizontal="center" vertical="center" wrapText="1"/>
      <protection locked="0"/>
    </xf>
    <xf numFmtId="0" fontId="27" fillId="35" borderId="21" xfId="64" applyFont="1" applyFill="1" applyBorder="1" applyAlignment="1" applyProtection="1">
      <alignment horizontal="center" vertical="center" wrapText="1"/>
      <protection locked="0"/>
    </xf>
    <xf numFmtId="49" fontId="21" fillId="0" borderId="0" xfId="64" applyNumberFormat="1" applyFont="1" applyAlignment="1" applyProtection="1">
      <alignment vertical="center" wrapText="1"/>
      <protection locked="0"/>
    </xf>
    <xf numFmtId="0" fontId="27" fillId="35" borderId="0" xfId="0" applyFont="1" applyFill="1" applyBorder="1" applyAlignment="1" applyProtection="1">
      <alignment horizontal="left" vertical="center" wrapText="1"/>
      <protection locked="0"/>
    </xf>
    <xf numFmtId="0" fontId="28" fillId="35" borderId="0" xfId="54" applyFont="1" applyFill="1" applyBorder="1" applyAlignment="1" applyProtection="1">
      <alignment horizontal="center" vertical="center" wrapText="1"/>
      <protection locked="0"/>
    </xf>
    <xf numFmtId="170" fontId="24" fillId="0" borderId="0" xfId="61" applyNumberFormat="1" applyFont="1" applyAlignment="1" applyProtection="1">
      <alignment vertical="center"/>
      <protection locked="0"/>
    </xf>
    <xf numFmtId="0" fontId="27" fillId="35" borderId="22" xfId="64" applyFont="1" applyFill="1" applyBorder="1" applyAlignment="1" applyProtection="1">
      <alignment horizontal="center" vertical="center" textRotation="90" wrapText="1"/>
      <protection locked="0"/>
    </xf>
    <xf numFmtId="49" fontId="27" fillId="35" borderId="20" xfId="64" applyNumberFormat="1" applyFont="1" applyFill="1" applyBorder="1" applyAlignment="1" applyProtection="1">
      <alignment horizontal="center" vertical="center" wrapText="1"/>
      <protection locked="0"/>
    </xf>
    <xf numFmtId="0" fontId="27" fillId="35" borderId="20" xfId="64" applyFont="1" applyFill="1" applyBorder="1" applyAlignment="1" applyProtection="1">
      <alignment horizontal="center" vertical="center" textRotation="90" wrapText="1"/>
      <protection locked="0"/>
    </xf>
    <xf numFmtId="170" fontId="28" fillId="35" borderId="23" xfId="62" applyNumberFormat="1" applyFont="1" applyFill="1" applyBorder="1" applyAlignment="1" applyProtection="1">
      <alignment horizontal="center" vertical="center" textRotation="90" wrapText="1"/>
      <protection locked="0"/>
    </xf>
    <xf numFmtId="171" fontId="28" fillId="35" borderId="23" xfId="62" applyNumberFormat="1" applyFont="1" applyFill="1" applyBorder="1" applyAlignment="1" applyProtection="1">
      <alignment horizontal="center" vertical="center" wrapText="1"/>
      <protection locked="0"/>
    </xf>
    <xf numFmtId="0" fontId="28" fillId="35" borderId="23" xfId="62" applyFont="1" applyFill="1" applyBorder="1" applyAlignment="1" applyProtection="1">
      <alignment horizontal="center" vertical="center" textRotation="90" wrapText="1"/>
      <protection locked="0"/>
    </xf>
    <xf numFmtId="0" fontId="29" fillId="35" borderId="23" xfId="64" applyFont="1" applyFill="1" applyBorder="1" applyAlignment="1" applyProtection="1">
      <alignment horizontal="center" vertical="center" textRotation="90" wrapText="1"/>
      <protection locked="0"/>
    </xf>
    <xf numFmtId="170" fontId="27" fillId="35" borderId="23" xfId="64" applyNumberFormat="1" applyFont="1" applyFill="1" applyBorder="1" applyAlignment="1" applyProtection="1">
      <alignment horizontal="center" vertical="center" textRotation="90" wrapText="1"/>
      <protection locked="0"/>
    </xf>
    <xf numFmtId="171" fontId="27" fillId="35" borderId="23" xfId="64" applyNumberFormat="1" applyFont="1" applyFill="1" applyBorder="1" applyAlignment="1" applyProtection="1">
      <alignment horizontal="center" vertical="center" wrapText="1"/>
      <protection locked="0"/>
    </xf>
    <xf numFmtId="0" fontId="27" fillId="35" borderId="24" xfId="64" applyFont="1" applyFill="1" applyBorder="1" applyAlignment="1" applyProtection="1">
      <alignment horizontal="center" vertical="center" wrapText="1"/>
      <protection locked="0"/>
    </xf>
    <xf numFmtId="0" fontId="17" fillId="0" borderId="11" xfId="62" applyFont="1" applyBorder="1" applyAlignment="1" applyProtection="1">
      <alignment horizontal="center" vertical="center" wrapText="1"/>
      <protection locked="0"/>
    </xf>
    <xf numFmtId="170" fontId="17" fillId="0" borderId="14" xfId="61" applyNumberFormat="1" applyFont="1" applyBorder="1" applyAlignment="1" applyProtection="1">
      <alignment horizontal="center" vertical="center" wrapText="1"/>
      <protection locked="0"/>
    </xf>
    <xf numFmtId="171" fontId="18" fillId="0" borderId="14" xfId="61" applyNumberFormat="1" applyFont="1" applyBorder="1" applyAlignment="1" applyProtection="1">
      <alignment horizontal="center" vertical="center" wrapText="1"/>
      <protection locked="0"/>
    </xf>
    <xf numFmtId="0" fontId="22" fillId="0" borderId="14" xfId="61" applyFont="1" applyBorder="1" applyAlignment="1" applyProtection="1">
      <alignment horizontal="center" vertical="center" wrapText="1"/>
      <protection locked="0"/>
    </xf>
    <xf numFmtId="171" fontId="17" fillId="0" borderId="14" xfId="61" applyNumberFormat="1" applyFont="1" applyBorder="1" applyAlignment="1" applyProtection="1">
      <alignment horizontal="center" vertical="center" wrapText="1"/>
      <protection locked="0"/>
    </xf>
    <xf numFmtId="171" fontId="22" fillId="0" borderId="14" xfId="61" applyNumberFormat="1" applyFont="1" applyBorder="1" applyAlignment="1" applyProtection="1">
      <alignment horizontal="center" vertical="center" wrapText="1"/>
      <protection locked="0"/>
    </xf>
    <xf numFmtId="0" fontId="22" fillId="0" borderId="15" xfId="61" applyFont="1" applyBorder="1" applyAlignment="1" applyProtection="1">
      <alignment horizontal="center" vertical="center" wrapText="1"/>
      <protection locked="0"/>
    </xf>
    <xf numFmtId="0" fontId="35" fillId="0" borderId="0" xfId="61" applyFont="1" applyAlignment="1" applyProtection="1">
      <alignment vertical="center"/>
      <protection locked="0"/>
    </xf>
    <xf numFmtId="0" fontId="35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1" fontId="33" fillId="0" borderId="0" xfId="61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24" fillId="0" borderId="0" xfId="61" applyFont="1" applyAlignment="1" applyProtection="1">
      <alignment horizontal="center" vertical="center"/>
      <protection locked="0"/>
    </xf>
    <xf numFmtId="0" fontId="13" fillId="0" borderId="0" xfId="64" applyFont="1" applyAlignment="1" applyProtection="1">
      <alignment horizontal="center"/>
      <protection locked="0"/>
    </xf>
    <xf numFmtId="0" fontId="26" fillId="0" borderId="0" xfId="66" applyFont="1" applyFill="1" applyAlignment="1" applyProtection="1">
      <alignment horizontal="center"/>
      <protection locked="0"/>
    </xf>
    <xf numFmtId="0" fontId="24" fillId="0" borderId="22" xfId="0" applyFont="1" applyBorder="1" applyAlignment="1">
      <alignment horizontal="center"/>
    </xf>
    <xf numFmtId="170" fontId="17" fillId="35" borderId="14" xfId="62" applyNumberFormat="1" applyFont="1" applyFill="1" applyBorder="1" applyAlignment="1" applyProtection="1">
      <alignment horizontal="center" vertical="center" wrapText="1"/>
      <protection locked="0"/>
    </xf>
    <xf numFmtId="0" fontId="22" fillId="35" borderId="15" xfId="64" applyFont="1" applyFill="1" applyBorder="1" applyAlignment="1" applyProtection="1">
      <alignment horizontal="center" vertical="center" wrapText="1"/>
      <protection locked="0"/>
    </xf>
    <xf numFmtId="0" fontId="22" fillId="35" borderId="16" xfId="64" applyFont="1" applyFill="1" applyBorder="1" applyAlignment="1" applyProtection="1">
      <alignment horizontal="center" vertical="center" textRotation="90" wrapText="1"/>
      <protection locked="0"/>
    </xf>
    <xf numFmtId="0" fontId="22" fillId="35" borderId="25" xfId="64" applyFont="1" applyFill="1" applyBorder="1" applyAlignment="1" applyProtection="1">
      <alignment horizontal="center" vertical="center" wrapText="1"/>
      <protection locked="0"/>
    </xf>
    <xf numFmtId="0" fontId="22" fillId="35" borderId="26" xfId="64" applyFont="1" applyFill="1" applyBorder="1" applyAlignment="1" applyProtection="1">
      <alignment horizontal="center" vertical="center" wrapText="1"/>
      <protection locked="0"/>
    </xf>
    <xf numFmtId="170" fontId="17" fillId="35" borderId="16" xfId="62" applyNumberFormat="1" applyFont="1" applyFill="1" applyBorder="1" applyAlignment="1" applyProtection="1">
      <alignment horizontal="center" vertical="center" wrapText="1"/>
      <protection locked="0"/>
    </xf>
    <xf numFmtId="171" fontId="18" fillId="0" borderId="16" xfId="61" applyNumberFormat="1" applyFont="1" applyBorder="1" applyAlignment="1" applyProtection="1">
      <alignment horizontal="center" vertical="center" wrapText="1"/>
      <protection locked="0"/>
    </xf>
    <xf numFmtId="0" fontId="22" fillId="0" borderId="16" xfId="61" applyFont="1" applyBorder="1" applyAlignment="1" applyProtection="1">
      <alignment horizontal="center" vertical="center" wrapText="1"/>
      <protection locked="0"/>
    </xf>
    <xf numFmtId="170" fontId="17" fillId="0" borderId="16" xfId="61" applyNumberFormat="1" applyFont="1" applyBorder="1" applyAlignment="1" applyProtection="1">
      <alignment horizontal="center" vertical="center" wrapText="1"/>
      <protection locked="0"/>
    </xf>
    <xf numFmtId="171" fontId="22" fillId="0" borderId="16" xfId="61" applyNumberFormat="1" applyFont="1" applyBorder="1" applyAlignment="1" applyProtection="1">
      <alignment horizontal="center" vertical="center" wrapText="1"/>
      <protection locked="0"/>
    </xf>
    <xf numFmtId="0" fontId="22" fillId="35" borderId="16" xfId="64" applyFont="1" applyFill="1" applyBorder="1" applyAlignment="1" applyProtection="1">
      <alignment horizontal="center" vertical="center" wrapText="1"/>
      <protection locked="0"/>
    </xf>
    <xf numFmtId="0" fontId="17" fillId="35" borderId="16" xfId="62" applyNumberFormat="1" applyFont="1" applyFill="1" applyBorder="1" applyAlignment="1" applyProtection="1">
      <alignment horizontal="center" vertical="center" wrapText="1" readingOrder="1"/>
      <protection locked="0"/>
    </xf>
    <xf numFmtId="171" fontId="18" fillId="0" borderId="27" xfId="61" applyNumberFormat="1" applyFont="1" applyBorder="1" applyAlignment="1" applyProtection="1">
      <alignment horizontal="center" vertical="center" wrapText="1"/>
      <protection locked="0"/>
    </xf>
    <xf numFmtId="0" fontId="22" fillId="0" borderId="27" xfId="61" applyFont="1" applyBorder="1" applyAlignment="1" applyProtection="1">
      <alignment horizontal="center" vertical="center" wrapText="1"/>
      <protection locked="0"/>
    </xf>
    <xf numFmtId="170" fontId="17" fillId="0" borderId="27" xfId="61" applyNumberFormat="1" applyFont="1" applyBorder="1" applyAlignment="1" applyProtection="1">
      <alignment horizontal="center" vertical="center" wrapText="1"/>
      <protection locked="0"/>
    </xf>
    <xf numFmtId="171" fontId="22" fillId="0" borderId="27" xfId="61" applyNumberFormat="1" applyFont="1" applyBorder="1" applyAlignment="1" applyProtection="1">
      <alignment horizontal="center" vertical="center" wrapText="1"/>
      <protection locked="0"/>
    </xf>
    <xf numFmtId="171" fontId="17" fillId="0" borderId="16" xfId="61" applyNumberFormat="1" applyFont="1" applyBorder="1" applyAlignment="1" applyProtection="1">
      <alignment horizontal="center" vertical="center" wrapText="1"/>
      <protection locked="0"/>
    </xf>
    <xf numFmtId="0" fontId="22" fillId="0" borderId="25" xfId="61" applyFont="1" applyBorder="1" applyAlignment="1" applyProtection="1">
      <alignment horizontal="center" vertical="center" wrapText="1"/>
      <protection locked="0"/>
    </xf>
    <xf numFmtId="0" fontId="28" fillId="0" borderId="16" xfId="0" applyFont="1" applyBorder="1" applyAlignment="1">
      <alignment horizontal="center" vertical="top" wrapText="1"/>
    </xf>
    <xf numFmtId="170" fontId="17" fillId="35" borderId="27" xfId="62" applyNumberFormat="1" applyFont="1" applyFill="1" applyBorder="1" applyAlignment="1" applyProtection="1">
      <alignment horizontal="center" vertical="center" wrapText="1"/>
      <protection locked="0"/>
    </xf>
    <xf numFmtId="170" fontId="17" fillId="33" borderId="19" xfId="62" applyNumberFormat="1" applyFont="1" applyFill="1" applyBorder="1" applyAlignment="1" applyProtection="1">
      <alignment horizontal="center" vertical="center" textRotation="90" wrapText="1"/>
      <protection locked="0"/>
    </xf>
    <xf numFmtId="171" fontId="17" fillId="33" borderId="19" xfId="62" applyNumberFormat="1" applyFont="1" applyFill="1" applyBorder="1" applyAlignment="1" applyProtection="1">
      <alignment horizontal="center" vertical="center" wrapText="1"/>
      <protection locked="0"/>
    </xf>
    <xf numFmtId="0" fontId="17" fillId="33" borderId="19" xfId="62" applyFont="1" applyFill="1" applyBorder="1" applyAlignment="1" applyProtection="1">
      <alignment horizontal="center" vertical="center" textRotation="90" wrapText="1"/>
      <protection locked="0"/>
    </xf>
    <xf numFmtId="0" fontId="27" fillId="35" borderId="20" xfId="64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/>
    </xf>
    <xf numFmtId="0" fontId="21" fillId="0" borderId="0" xfId="64" applyFont="1" applyAlignment="1" applyProtection="1">
      <alignment horizontal="center" vertical="center" wrapText="1"/>
      <protection locked="0"/>
    </xf>
    <xf numFmtId="0" fontId="21" fillId="0" borderId="0" xfId="61" applyFont="1" applyAlignment="1" applyProtection="1">
      <alignment vertical="center"/>
      <protection locked="0"/>
    </xf>
    <xf numFmtId="0" fontId="20" fillId="0" borderId="0" xfId="64" applyFont="1" applyAlignment="1" applyProtection="1">
      <alignment vertical="center" wrapText="1"/>
      <protection locked="0"/>
    </xf>
    <xf numFmtId="0" fontId="22" fillId="0" borderId="0" xfId="64" applyFont="1" applyAlignment="1" applyProtection="1">
      <alignment vertical="center"/>
      <protection locked="0"/>
    </xf>
    <xf numFmtId="0" fontId="37" fillId="0" borderId="0" xfId="0" applyFont="1" applyAlignment="1">
      <alignment/>
    </xf>
    <xf numFmtId="170" fontId="10" fillId="33" borderId="28" xfId="62" applyNumberFormat="1" applyFont="1" applyFill="1" applyBorder="1" applyAlignment="1" applyProtection="1">
      <alignment horizontal="center" vertical="center" textRotation="90" wrapText="1"/>
      <protection locked="0"/>
    </xf>
    <xf numFmtId="170" fontId="32" fillId="0" borderId="29" xfId="61" applyNumberFormat="1" applyFont="1" applyBorder="1" applyAlignment="1" applyProtection="1">
      <alignment horizontal="center" vertical="center" wrapText="1"/>
      <protection locked="0"/>
    </xf>
    <xf numFmtId="0" fontId="8" fillId="0" borderId="0" xfId="64" applyFont="1" applyBorder="1" applyAlignment="1" applyProtection="1">
      <alignment vertical="center" wrapText="1"/>
      <protection locked="0"/>
    </xf>
    <xf numFmtId="0" fontId="9" fillId="0" borderId="0" xfId="64" applyFont="1" applyBorder="1" applyProtection="1">
      <alignment/>
      <protection locked="0"/>
    </xf>
    <xf numFmtId="0" fontId="1" fillId="0" borderId="0" xfId="61" applyFont="1" applyBorder="1" applyAlignment="1" applyProtection="1">
      <alignment vertical="center"/>
      <protection locked="0"/>
    </xf>
    <xf numFmtId="0" fontId="2" fillId="35" borderId="0" xfId="61" applyFont="1" applyFill="1" applyAlignment="1" applyProtection="1">
      <alignment vertical="center"/>
      <protection locked="0"/>
    </xf>
    <xf numFmtId="0" fontId="27" fillId="35" borderId="16" xfId="65" applyFont="1" applyFill="1" applyBorder="1" applyAlignment="1" applyProtection="1">
      <alignment vertical="center" wrapText="1"/>
      <protection locked="0"/>
    </xf>
    <xf numFmtId="0" fontId="28" fillId="35" borderId="16" xfId="65" applyFont="1" applyFill="1" applyBorder="1" applyAlignment="1" applyProtection="1">
      <alignment horizontal="center" vertical="center" wrapText="1"/>
      <protection locked="0"/>
    </xf>
    <xf numFmtId="0" fontId="27" fillId="35" borderId="16" xfId="0" applyFont="1" applyFill="1" applyBorder="1" applyAlignment="1">
      <alignment vertical="center" wrapText="1"/>
    </xf>
    <xf numFmtId="49" fontId="28" fillId="35" borderId="16" xfId="60" applyNumberFormat="1" applyFont="1" applyFill="1" applyBorder="1" applyAlignment="1" applyProtection="1">
      <alignment horizontal="center" vertical="center" wrapText="1"/>
      <protection locked="0"/>
    </xf>
    <xf numFmtId="49" fontId="28" fillId="35" borderId="16" xfId="56" applyNumberFormat="1" applyFont="1" applyFill="1" applyBorder="1" applyAlignment="1">
      <alignment horizontal="center" vertical="center" wrapText="1"/>
      <protection/>
    </xf>
    <xf numFmtId="0" fontId="28" fillId="35" borderId="16" xfId="57" applyFont="1" applyFill="1" applyBorder="1" applyAlignment="1">
      <alignment horizontal="center" vertical="center" wrapText="1"/>
      <protection/>
    </xf>
    <xf numFmtId="0" fontId="28" fillId="0" borderId="16" xfId="0" applyFont="1" applyBorder="1" applyAlignment="1">
      <alignment vertical="top" wrapText="1"/>
    </xf>
    <xf numFmtId="49" fontId="27" fillId="0" borderId="16" xfId="0" applyNumberFormat="1" applyFont="1" applyBorder="1" applyAlignment="1">
      <alignment horizontal="center" vertical="top" wrapText="1"/>
    </xf>
    <xf numFmtId="0" fontId="28" fillId="0" borderId="16" xfId="56" applyFont="1" applyBorder="1">
      <alignment/>
      <protection/>
    </xf>
    <xf numFmtId="49" fontId="27" fillId="35" borderId="16" xfId="0" applyNumberFormat="1" applyFont="1" applyFill="1" applyBorder="1" applyAlignment="1">
      <alignment horizontal="center" vertical="top" wrapText="1"/>
    </xf>
    <xf numFmtId="0" fontId="28" fillId="35" borderId="16" xfId="0" applyFont="1" applyFill="1" applyBorder="1" applyAlignment="1">
      <alignment vertical="top" wrapText="1"/>
    </xf>
    <xf numFmtId="0" fontId="28" fillId="35" borderId="16" xfId="0" applyFont="1" applyFill="1" applyBorder="1" applyAlignment="1">
      <alignment horizontal="center" vertical="top" wrapText="1"/>
    </xf>
    <xf numFmtId="49" fontId="75" fillId="35" borderId="16" xfId="65" applyNumberFormat="1" applyFont="1" applyFill="1" applyBorder="1" applyAlignment="1" applyProtection="1">
      <alignment horizontal="center" vertical="center" wrapText="1"/>
      <protection locked="0"/>
    </xf>
    <xf numFmtId="0" fontId="28" fillId="35" borderId="16" xfId="64" applyFont="1" applyFill="1" applyBorder="1" applyAlignment="1" applyProtection="1">
      <alignment horizontal="center" vertical="center" wrapText="1"/>
      <protection locked="0"/>
    </xf>
    <xf numFmtId="0" fontId="27" fillId="35" borderId="14" xfId="65" applyFont="1" applyFill="1" applyBorder="1" applyAlignment="1" applyProtection="1">
      <alignment vertical="center" wrapText="1"/>
      <protection locked="0"/>
    </xf>
    <xf numFmtId="49" fontId="27" fillId="35" borderId="14" xfId="65" applyNumberFormat="1" applyFont="1" applyFill="1" applyBorder="1" applyAlignment="1" applyProtection="1">
      <alignment horizontal="center" vertical="center" wrapText="1"/>
      <protection locked="0"/>
    </xf>
    <xf numFmtId="0" fontId="28" fillId="35" borderId="14" xfId="65" applyFont="1" applyFill="1" applyBorder="1" applyAlignment="1" applyProtection="1">
      <alignment horizontal="center" vertical="center" wrapText="1"/>
      <protection locked="0"/>
    </xf>
    <xf numFmtId="0" fontId="27" fillId="35" borderId="14" xfId="0" applyFont="1" applyFill="1" applyBorder="1" applyAlignment="1">
      <alignment vertical="center" wrapText="1"/>
    </xf>
    <xf numFmtId="49" fontId="27" fillId="35" borderId="14" xfId="60" applyNumberFormat="1" applyFont="1" applyFill="1" applyBorder="1" applyAlignment="1" applyProtection="1">
      <alignment horizontal="center" vertical="center" wrapText="1"/>
      <protection locked="0"/>
    </xf>
    <xf numFmtId="49" fontId="28" fillId="35" borderId="14" xfId="56" applyNumberFormat="1" applyFont="1" applyFill="1" applyBorder="1" applyAlignment="1">
      <alignment horizontal="center" vertical="center" wrapText="1"/>
      <protection/>
    </xf>
    <xf numFmtId="0" fontId="28" fillId="35" borderId="14" xfId="57" applyFont="1" applyFill="1" applyBorder="1" applyAlignment="1">
      <alignment horizontal="center" vertical="center" wrapText="1"/>
      <protection/>
    </xf>
    <xf numFmtId="0" fontId="28" fillId="0" borderId="27" xfId="0" applyFont="1" applyBorder="1" applyAlignment="1">
      <alignment vertical="top" wrapText="1"/>
    </xf>
    <xf numFmtId="49" fontId="27" fillId="0" borderId="27" xfId="0" applyNumberFormat="1" applyFont="1" applyBorder="1" applyAlignment="1">
      <alignment horizontal="center" vertical="top" wrapText="1"/>
    </xf>
    <xf numFmtId="0" fontId="28" fillId="0" borderId="27" xfId="0" applyFont="1" applyBorder="1" applyAlignment="1">
      <alignment horizontal="center" vertical="top" wrapText="1"/>
    </xf>
    <xf numFmtId="0" fontId="20" fillId="0" borderId="30" xfId="62" applyFont="1" applyBorder="1" applyAlignment="1" applyProtection="1">
      <alignment horizontal="center" vertical="center" wrapText="1"/>
      <protection locked="0"/>
    </xf>
    <xf numFmtId="0" fontId="27" fillId="35" borderId="31" xfId="54" applyFont="1" applyFill="1" applyBorder="1" applyAlignment="1" applyProtection="1">
      <alignment horizontal="left" vertical="center" wrapText="1"/>
      <protection locked="0"/>
    </xf>
    <xf numFmtId="49" fontId="28" fillId="0" borderId="31" xfId="67" applyNumberFormat="1" applyFont="1" applyBorder="1" applyAlignment="1" applyProtection="1">
      <alignment horizontal="center" vertical="center" wrapText="1"/>
      <protection locked="0"/>
    </xf>
    <xf numFmtId="0" fontId="30" fillId="0" borderId="31" xfId="67" applyFont="1" applyBorder="1" applyAlignment="1" applyProtection="1">
      <alignment horizontal="center" vertical="center"/>
      <protection locked="0"/>
    </xf>
    <xf numFmtId="0" fontId="27" fillId="35" borderId="31" xfId="0" applyFont="1" applyFill="1" applyBorder="1" applyAlignment="1">
      <alignment horizontal="left" vertical="center" wrapText="1"/>
    </xf>
    <xf numFmtId="49" fontId="30" fillId="0" borderId="31" xfId="59" applyNumberFormat="1" applyFont="1" applyBorder="1" applyAlignment="1" applyProtection="1">
      <alignment horizontal="center" vertical="center" wrapText="1"/>
      <protection locked="0"/>
    </xf>
    <xf numFmtId="0" fontId="30" fillId="0" borderId="31" xfId="59" applyFont="1" applyBorder="1" applyAlignment="1" applyProtection="1">
      <alignment horizontal="center" vertical="center" wrapText="1"/>
      <protection locked="0"/>
    </xf>
    <xf numFmtId="0" fontId="28" fillId="35" borderId="31" xfId="57" applyFont="1" applyFill="1" applyBorder="1" applyAlignment="1">
      <alignment horizontal="center" vertical="center" wrapText="1"/>
      <protection/>
    </xf>
    <xf numFmtId="0" fontId="27" fillId="0" borderId="31" xfId="61" applyFont="1" applyBorder="1" applyAlignment="1" applyProtection="1">
      <alignment horizontal="center" vertical="center" wrapText="1"/>
      <protection locked="0"/>
    </xf>
    <xf numFmtId="170" fontId="28" fillId="0" borderId="31" xfId="61" applyNumberFormat="1" applyFont="1" applyBorder="1" applyAlignment="1" applyProtection="1">
      <alignment horizontal="center" vertical="center" wrapText="1"/>
      <protection locked="0"/>
    </xf>
    <xf numFmtId="171" fontId="28" fillId="0" borderId="31" xfId="61" applyNumberFormat="1" applyFont="1" applyBorder="1" applyAlignment="1" applyProtection="1">
      <alignment horizontal="center" vertical="center" wrapText="1"/>
      <protection locked="0"/>
    </xf>
    <xf numFmtId="171" fontId="27" fillId="0" borderId="31" xfId="61" applyNumberFormat="1" applyFont="1" applyBorder="1" applyAlignment="1" applyProtection="1">
      <alignment horizontal="center" vertical="center" wrapText="1"/>
      <protection locked="0"/>
    </xf>
    <xf numFmtId="0" fontId="27" fillId="0" borderId="32" xfId="61" applyFont="1" applyBorder="1" applyAlignment="1" applyProtection="1">
      <alignment horizontal="center" vertical="center" wrapText="1"/>
      <protection locked="0"/>
    </xf>
    <xf numFmtId="49" fontId="27" fillId="0" borderId="16" xfId="0" applyNumberFormat="1" applyFont="1" applyBorder="1" applyAlignment="1">
      <alignment vertical="top" wrapText="1"/>
    </xf>
    <xf numFmtId="0" fontId="27" fillId="35" borderId="0" xfId="57" applyFont="1" applyFill="1" applyBorder="1" applyAlignment="1" applyProtection="1">
      <alignment horizontal="center" vertical="center" wrapText="1"/>
      <protection locked="0"/>
    </xf>
    <xf numFmtId="170" fontId="20" fillId="0" borderId="16" xfId="61" applyNumberFormat="1" applyFont="1" applyBorder="1" applyAlignment="1" applyProtection="1">
      <alignment horizontal="center" vertical="center" wrapText="1"/>
      <protection locked="0"/>
    </xf>
    <xf numFmtId="171" fontId="38" fillId="0" borderId="16" xfId="61" applyNumberFormat="1" applyFont="1" applyBorder="1" applyAlignment="1" applyProtection="1">
      <alignment horizontal="center" vertical="center" wrapText="1"/>
      <protection locked="0"/>
    </xf>
    <xf numFmtId="0" fontId="24" fillId="0" borderId="16" xfId="61" applyFont="1" applyBorder="1" applyAlignment="1" applyProtection="1">
      <alignment horizontal="center" vertical="center" wrapText="1"/>
      <protection locked="0"/>
    </xf>
    <xf numFmtId="171" fontId="20" fillId="0" borderId="16" xfId="61" applyNumberFormat="1" applyFont="1" applyBorder="1" applyAlignment="1" applyProtection="1">
      <alignment horizontal="center" vertical="center" wrapText="1"/>
      <protection locked="0"/>
    </xf>
    <xf numFmtId="0" fontId="24" fillId="0" borderId="14" xfId="61" applyFont="1" applyBorder="1" applyAlignment="1" applyProtection="1">
      <alignment horizontal="center" vertical="center" wrapText="1"/>
      <protection locked="0"/>
    </xf>
    <xf numFmtId="170" fontId="20" fillId="0" borderId="14" xfId="61" applyNumberFormat="1" applyFont="1" applyBorder="1" applyAlignment="1" applyProtection="1">
      <alignment horizontal="center" vertical="center" wrapText="1"/>
      <protection locked="0"/>
    </xf>
    <xf numFmtId="171" fontId="24" fillId="0" borderId="14" xfId="61" applyNumberFormat="1" applyFont="1" applyBorder="1" applyAlignment="1" applyProtection="1">
      <alignment horizontal="center" vertical="center" wrapText="1"/>
      <protection locked="0"/>
    </xf>
    <xf numFmtId="0" fontId="24" fillId="0" borderId="15" xfId="61" applyFont="1" applyBorder="1" applyAlignment="1" applyProtection="1">
      <alignment horizontal="center" vertical="center" wrapText="1"/>
      <protection locked="0"/>
    </xf>
    <xf numFmtId="0" fontId="23" fillId="0" borderId="16" xfId="62" applyFont="1" applyBorder="1" applyAlignment="1" applyProtection="1">
      <alignment horizontal="center" vertical="center" wrapText="1"/>
      <protection locked="0"/>
    </xf>
    <xf numFmtId="0" fontId="27" fillId="0" borderId="0" xfId="64" applyFont="1" applyAlignment="1" applyProtection="1">
      <alignment horizontal="center" wrapText="1"/>
      <protection locked="0"/>
    </xf>
    <xf numFmtId="0" fontId="28" fillId="0" borderId="16" xfId="56" applyFont="1" applyBorder="1" applyAlignment="1">
      <alignment horizontal="center" vertical="center"/>
      <protection/>
    </xf>
    <xf numFmtId="0" fontId="17" fillId="0" borderId="33" xfId="0" applyFont="1" applyBorder="1" applyAlignment="1">
      <alignment vertical="center"/>
    </xf>
    <xf numFmtId="171" fontId="18" fillId="0" borderId="33" xfId="61" applyNumberFormat="1" applyFont="1" applyBorder="1" applyAlignment="1" applyProtection="1">
      <alignment vertical="center" wrapText="1"/>
      <protection locked="0"/>
    </xf>
    <xf numFmtId="0" fontId="22" fillId="0" borderId="33" xfId="61" applyFont="1" applyBorder="1" applyAlignment="1" applyProtection="1">
      <alignment vertical="center" wrapText="1"/>
      <protection locked="0"/>
    </xf>
    <xf numFmtId="0" fontId="17" fillId="0" borderId="33" xfId="0" applyNumberFormat="1" applyFont="1" applyBorder="1" applyAlignment="1">
      <alignment vertical="center"/>
    </xf>
    <xf numFmtId="170" fontId="17" fillId="0" borderId="33" xfId="61" applyNumberFormat="1" applyFont="1" applyBorder="1" applyAlignment="1" applyProtection="1">
      <alignment vertical="center" wrapText="1"/>
      <protection locked="0"/>
    </xf>
    <xf numFmtId="171" fontId="22" fillId="0" borderId="33" xfId="61" applyNumberFormat="1" applyFont="1" applyBorder="1" applyAlignment="1" applyProtection="1">
      <alignment vertical="center" wrapText="1"/>
      <protection locked="0"/>
    </xf>
    <xf numFmtId="0" fontId="17" fillId="0" borderId="34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0" borderId="14" xfId="61" applyFont="1" applyBorder="1" applyAlignment="1" applyProtection="1">
      <alignment horizontal="center" vertical="center"/>
      <protection locked="0"/>
    </xf>
    <xf numFmtId="0" fontId="28" fillId="0" borderId="14" xfId="0" applyFont="1" applyBorder="1" applyAlignment="1">
      <alignment horizontal="center" vertical="top" wrapText="1"/>
    </xf>
    <xf numFmtId="49" fontId="28" fillId="0" borderId="14" xfId="0" applyNumberFormat="1" applyFont="1" applyBorder="1" applyAlignment="1">
      <alignment horizontal="center" vertical="top" wrapText="1"/>
    </xf>
    <xf numFmtId="0" fontId="28" fillId="35" borderId="27" xfId="64" applyFont="1" applyFill="1" applyBorder="1" applyAlignment="1" applyProtection="1">
      <alignment horizontal="center" vertical="center" wrapText="1"/>
      <protection locked="0"/>
    </xf>
    <xf numFmtId="0" fontId="22" fillId="0" borderId="35" xfId="61" applyFont="1" applyBorder="1" applyAlignment="1" applyProtection="1">
      <alignment horizontal="center" vertical="center" wrapText="1"/>
      <protection locked="0"/>
    </xf>
    <xf numFmtId="171" fontId="22" fillId="0" borderId="15" xfId="61" applyNumberFormat="1" applyFont="1" applyBorder="1" applyAlignment="1" applyProtection="1">
      <alignment horizontal="center" vertical="center" wrapText="1"/>
      <protection locked="0"/>
    </xf>
    <xf numFmtId="0" fontId="27" fillId="35" borderId="20" xfId="64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7" fillId="35" borderId="16" xfId="64" applyFont="1" applyFill="1" applyBorder="1" applyAlignment="1" applyProtection="1">
      <alignment vertical="center" wrapText="1"/>
      <protection locked="0"/>
    </xf>
    <xf numFmtId="49" fontId="27" fillId="0" borderId="16" xfId="0" applyNumberFormat="1" applyFont="1" applyBorder="1" applyAlignment="1" applyProtection="1">
      <alignment horizontal="center" vertical="top" wrapText="1"/>
      <protection locked="0"/>
    </xf>
    <xf numFmtId="0" fontId="28" fillId="0" borderId="16" xfId="0" applyFont="1" applyBorder="1" applyAlignment="1" applyProtection="1">
      <alignment vertical="top" wrapText="1"/>
      <protection locked="0"/>
    </xf>
    <xf numFmtId="0" fontId="28" fillId="0" borderId="16" xfId="0" applyFont="1" applyBorder="1" applyAlignment="1" applyProtection="1">
      <alignment horizontal="center" vertical="top" wrapText="1"/>
      <protection locked="0"/>
    </xf>
    <xf numFmtId="0" fontId="27" fillId="35" borderId="17" xfId="64" applyFont="1" applyFill="1" applyBorder="1" applyAlignment="1" applyProtection="1">
      <alignment horizontal="center" vertical="center" textRotation="90" wrapText="1"/>
      <protection locked="0"/>
    </xf>
    <xf numFmtId="0" fontId="29" fillId="35" borderId="0" xfId="64" applyFont="1" applyFill="1" applyBorder="1" applyAlignment="1" applyProtection="1">
      <alignment horizontal="center" vertical="center" textRotation="90" wrapText="1"/>
      <protection locked="0"/>
    </xf>
    <xf numFmtId="0" fontId="27" fillId="35" borderId="0" xfId="64" applyFont="1" applyFill="1" applyBorder="1" applyAlignment="1" applyProtection="1">
      <alignment horizontal="center" vertical="center" wrapText="1"/>
      <protection locked="0"/>
    </xf>
    <xf numFmtId="49" fontId="27" fillId="35" borderId="0" xfId="64" applyNumberFormat="1" applyFont="1" applyFill="1" applyBorder="1" applyAlignment="1" applyProtection="1">
      <alignment horizontal="center" vertical="center" wrapText="1"/>
      <protection locked="0"/>
    </xf>
    <xf numFmtId="0" fontId="27" fillId="35" borderId="0" xfId="64" applyFont="1" applyFill="1" applyBorder="1" applyAlignment="1" applyProtection="1">
      <alignment horizontal="center" vertical="center" textRotation="90" wrapText="1"/>
      <protection locked="0"/>
    </xf>
    <xf numFmtId="0" fontId="20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35" borderId="0" xfId="62" applyFont="1" applyFill="1" applyBorder="1" applyAlignment="1" applyProtection="1">
      <alignment horizontal="center" vertical="center" textRotation="90" wrapText="1"/>
      <protection locked="0"/>
    </xf>
    <xf numFmtId="170" fontId="28" fillId="35" borderId="0" xfId="62" applyNumberFormat="1" applyFont="1" applyFill="1" applyBorder="1" applyAlignment="1" applyProtection="1">
      <alignment horizontal="center" vertical="center" textRotation="90" wrapText="1"/>
      <protection locked="0"/>
    </xf>
    <xf numFmtId="171" fontId="28" fillId="35" borderId="0" xfId="62" applyNumberFormat="1" applyFont="1" applyFill="1" applyBorder="1" applyAlignment="1" applyProtection="1">
      <alignment horizontal="center" vertical="center" wrapText="1"/>
      <protection locked="0"/>
    </xf>
    <xf numFmtId="170" fontId="27" fillId="35" borderId="0" xfId="64" applyNumberFormat="1" applyFont="1" applyFill="1" applyBorder="1" applyAlignment="1" applyProtection="1">
      <alignment horizontal="center" vertical="center" textRotation="90" wrapText="1"/>
      <protection locked="0"/>
    </xf>
    <xf numFmtId="171" fontId="27" fillId="35" borderId="0" xfId="6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20" fillId="35" borderId="11" xfId="62" applyFont="1" applyFill="1" applyBorder="1" applyAlignment="1" applyProtection="1">
      <alignment horizontal="center" vertical="center" wrapText="1"/>
      <protection locked="0"/>
    </xf>
    <xf numFmtId="171" fontId="18" fillId="35" borderId="14" xfId="61" applyNumberFormat="1" applyFont="1" applyFill="1" applyBorder="1" applyAlignment="1" applyProtection="1">
      <alignment horizontal="center" vertical="center" wrapText="1"/>
      <protection locked="0"/>
    </xf>
    <xf numFmtId="0" fontId="22" fillId="35" borderId="14" xfId="61" applyFont="1" applyFill="1" applyBorder="1" applyAlignment="1" applyProtection="1">
      <alignment horizontal="center" vertical="center" wrapText="1"/>
      <protection locked="0"/>
    </xf>
    <xf numFmtId="170" fontId="17" fillId="35" borderId="14" xfId="61" applyNumberFormat="1" applyFont="1" applyFill="1" applyBorder="1" applyAlignment="1" applyProtection="1">
      <alignment horizontal="center" vertical="center" wrapText="1"/>
      <protection locked="0"/>
    </xf>
    <xf numFmtId="171" fontId="22" fillId="35" borderId="14" xfId="61" applyNumberFormat="1" applyFont="1" applyFill="1" applyBorder="1" applyAlignment="1" applyProtection="1">
      <alignment horizontal="center" vertical="center" wrapText="1"/>
      <protection locked="0"/>
    </xf>
    <xf numFmtId="0" fontId="23" fillId="35" borderId="0" xfId="61" applyFont="1" applyFill="1" applyAlignment="1" applyProtection="1">
      <alignment vertical="center"/>
      <protection locked="0"/>
    </xf>
    <xf numFmtId="0" fontId="20" fillId="35" borderId="0" xfId="0" applyFont="1" applyFill="1" applyAlignment="1">
      <alignment/>
    </xf>
    <xf numFmtId="0" fontId="20" fillId="35" borderId="13" xfId="62" applyFont="1" applyFill="1" applyBorder="1" applyAlignment="1" applyProtection="1">
      <alignment horizontal="center" vertical="center" wrapText="1"/>
      <protection locked="0"/>
    </xf>
    <xf numFmtId="170" fontId="17" fillId="35" borderId="16" xfId="61" applyNumberFormat="1" applyFont="1" applyFill="1" applyBorder="1" applyAlignment="1" applyProtection="1">
      <alignment horizontal="center" vertical="center" wrapText="1"/>
      <protection locked="0"/>
    </xf>
    <xf numFmtId="171" fontId="18" fillId="35" borderId="16" xfId="61" applyNumberFormat="1" applyFont="1" applyFill="1" applyBorder="1" applyAlignment="1" applyProtection="1">
      <alignment horizontal="center" vertical="center" wrapText="1"/>
      <protection locked="0"/>
    </xf>
    <xf numFmtId="0" fontId="22" fillId="35" borderId="16" xfId="61" applyFont="1" applyFill="1" applyBorder="1" applyAlignment="1" applyProtection="1">
      <alignment horizontal="center" vertical="center" wrapText="1"/>
      <protection locked="0"/>
    </xf>
    <xf numFmtId="171" fontId="17" fillId="35" borderId="16" xfId="61" applyNumberFormat="1" applyFont="1" applyFill="1" applyBorder="1" applyAlignment="1" applyProtection="1">
      <alignment horizontal="center" vertical="center" wrapText="1"/>
      <protection locked="0"/>
    </xf>
    <xf numFmtId="171" fontId="22" fillId="35" borderId="16" xfId="61" applyNumberFormat="1" applyFont="1" applyFill="1" applyBorder="1" applyAlignment="1" applyProtection="1">
      <alignment horizontal="center" vertical="center" wrapText="1"/>
      <protection locked="0"/>
    </xf>
    <xf numFmtId="0" fontId="22" fillId="35" borderId="25" xfId="61" applyFont="1" applyFill="1" applyBorder="1" applyAlignment="1" applyProtection="1">
      <alignment horizontal="center" vertical="center" wrapText="1"/>
      <protection locked="0"/>
    </xf>
    <xf numFmtId="0" fontId="28" fillId="35" borderId="0" xfId="61" applyFont="1" applyFill="1" applyAlignment="1" applyProtection="1">
      <alignment vertical="center"/>
      <protection locked="0"/>
    </xf>
    <xf numFmtId="49" fontId="28" fillId="35" borderId="16" xfId="56" applyNumberFormat="1" applyFont="1" applyFill="1" applyBorder="1" applyAlignment="1">
      <alignment horizontal="center" vertical="center"/>
      <protection/>
    </xf>
    <xf numFmtId="0" fontId="28" fillId="35" borderId="16" xfId="56" applyFont="1" applyFill="1" applyBorder="1">
      <alignment/>
      <protection/>
    </xf>
    <xf numFmtId="0" fontId="20" fillId="35" borderId="12" xfId="62" applyFont="1" applyFill="1" applyBorder="1" applyAlignment="1" applyProtection="1">
      <alignment horizontal="center" vertical="center" wrapText="1"/>
      <protection locked="0"/>
    </xf>
    <xf numFmtId="0" fontId="28" fillId="35" borderId="27" xfId="0" applyFont="1" applyFill="1" applyBorder="1" applyAlignment="1">
      <alignment vertical="top" wrapText="1"/>
    </xf>
    <xf numFmtId="0" fontId="28" fillId="35" borderId="27" xfId="0" applyFont="1" applyFill="1" applyBorder="1" applyAlignment="1">
      <alignment horizontal="center" vertical="top" wrapText="1"/>
    </xf>
    <xf numFmtId="171" fontId="18" fillId="35" borderId="27" xfId="61" applyNumberFormat="1" applyFont="1" applyFill="1" applyBorder="1" applyAlignment="1" applyProtection="1">
      <alignment horizontal="center" vertical="center" wrapText="1"/>
      <protection locked="0"/>
    </xf>
    <xf numFmtId="0" fontId="22" fillId="35" borderId="27" xfId="61" applyFont="1" applyFill="1" applyBorder="1" applyAlignment="1" applyProtection="1">
      <alignment horizontal="center" vertical="center" wrapText="1"/>
      <protection locked="0"/>
    </xf>
    <xf numFmtId="170" fontId="17" fillId="35" borderId="27" xfId="61" applyNumberFormat="1" applyFont="1" applyFill="1" applyBorder="1" applyAlignment="1" applyProtection="1">
      <alignment horizontal="center" vertical="center" wrapText="1"/>
      <protection locked="0"/>
    </xf>
    <xf numFmtId="171" fontId="22" fillId="35" borderId="27" xfId="61" applyNumberFormat="1" applyFont="1" applyFill="1" applyBorder="1" applyAlignment="1" applyProtection="1">
      <alignment horizontal="center" vertical="center" wrapText="1"/>
      <protection locked="0"/>
    </xf>
    <xf numFmtId="0" fontId="28" fillId="35" borderId="14" xfId="0" applyFont="1" applyFill="1" applyBorder="1" applyAlignment="1">
      <alignment vertical="top" wrapText="1"/>
    </xf>
    <xf numFmtId="49" fontId="27" fillId="35" borderId="14" xfId="0" applyNumberFormat="1" applyFont="1" applyFill="1" applyBorder="1" applyAlignment="1">
      <alignment horizontal="center" vertical="top" wrapText="1"/>
    </xf>
    <xf numFmtId="49" fontId="27" fillId="35" borderId="16" xfId="64" applyNumberFormat="1" applyFont="1" applyFill="1" applyBorder="1" applyAlignment="1" applyProtection="1">
      <alignment horizontal="center" vertical="center" wrapText="1"/>
      <protection locked="0"/>
    </xf>
    <xf numFmtId="0" fontId="27" fillId="35" borderId="16" xfId="58" applyFont="1" applyFill="1" applyBorder="1" applyAlignment="1">
      <alignment vertical="center" wrapText="1"/>
      <protection/>
    </xf>
    <xf numFmtId="0" fontId="28" fillId="35" borderId="14" xfId="0" applyFont="1" applyFill="1" applyBorder="1" applyAlignment="1">
      <alignment horizontal="center" vertical="top" wrapText="1"/>
    </xf>
    <xf numFmtId="0" fontId="17" fillId="35" borderId="27" xfId="62" applyNumberFormat="1" applyFont="1" applyFill="1" applyBorder="1" applyAlignment="1" applyProtection="1">
      <alignment horizontal="center" vertical="center" wrapText="1" readingOrder="1"/>
      <protection locked="0"/>
    </xf>
    <xf numFmtId="0" fontId="22" fillId="35" borderId="14" xfId="64" applyFont="1" applyFill="1" applyBorder="1" applyAlignment="1" applyProtection="1">
      <alignment horizontal="center" vertical="center" textRotation="90" wrapText="1"/>
      <protection locked="0"/>
    </xf>
    <xf numFmtId="0" fontId="22" fillId="35" borderId="27" xfId="64" applyFont="1" applyFill="1" applyBorder="1" applyAlignment="1" applyProtection="1">
      <alignment horizontal="center" vertical="center" wrapText="1"/>
      <protection locked="0"/>
    </xf>
    <xf numFmtId="49" fontId="28" fillId="35" borderId="27" xfId="56" applyNumberFormat="1" applyFont="1" applyFill="1" applyBorder="1" applyAlignment="1">
      <alignment vertical="center" wrapText="1"/>
      <protection/>
    </xf>
    <xf numFmtId="49" fontId="28" fillId="35" borderId="27" xfId="56" applyNumberFormat="1" applyFont="1" applyFill="1" applyBorder="1" applyAlignment="1">
      <alignment horizontal="center" vertical="distributed"/>
      <protection/>
    </xf>
    <xf numFmtId="49" fontId="27" fillId="35" borderId="16" xfId="65" applyNumberFormat="1" applyFont="1" applyFill="1" applyBorder="1" applyAlignment="1" applyProtection="1">
      <alignment horizontal="center" vertical="center" wrapText="1"/>
      <protection locked="0"/>
    </xf>
    <xf numFmtId="49" fontId="28" fillId="35" borderId="27" xfId="56" applyNumberFormat="1" applyFont="1" applyFill="1" applyBorder="1" applyAlignment="1">
      <alignment vertical="center"/>
      <protection/>
    </xf>
    <xf numFmtId="49" fontId="26" fillId="35" borderId="27" xfId="56" applyNumberFormat="1" applyFont="1" applyFill="1" applyBorder="1" applyAlignment="1">
      <alignment horizontal="center" vertical="center"/>
      <protection/>
    </xf>
    <xf numFmtId="49" fontId="27" fillId="35" borderId="16" xfId="60" applyNumberFormat="1" applyFont="1" applyFill="1" applyBorder="1" applyAlignment="1" applyProtection="1">
      <alignment horizontal="center" vertical="center" wrapText="1"/>
      <protection locked="0"/>
    </xf>
    <xf numFmtId="0" fontId="76" fillId="35" borderId="27" xfId="0" applyFont="1" applyFill="1" applyBorder="1" applyAlignment="1">
      <alignment horizontal="center"/>
    </xf>
    <xf numFmtId="49" fontId="28" fillId="35" borderId="27" xfId="56" applyNumberFormat="1" applyFont="1" applyFill="1" applyBorder="1" applyAlignment="1">
      <alignment horizontal="center" vertical="center"/>
      <protection/>
    </xf>
    <xf numFmtId="171" fontId="17" fillId="35" borderId="27" xfId="61" applyNumberFormat="1" applyFont="1" applyFill="1" applyBorder="1" applyAlignment="1" applyProtection="1">
      <alignment horizontal="center" vertical="center" wrapText="1"/>
      <protection locked="0"/>
    </xf>
    <xf numFmtId="0" fontId="22" fillId="35" borderId="26" xfId="61" applyFont="1" applyFill="1" applyBorder="1" applyAlignment="1" applyProtection="1">
      <alignment horizontal="center" vertical="center" wrapText="1"/>
      <protection locked="0"/>
    </xf>
    <xf numFmtId="0" fontId="28" fillId="0" borderId="16" xfId="56" applyFont="1" applyBorder="1" applyAlignment="1">
      <alignment vertical="center"/>
      <protection/>
    </xf>
    <xf numFmtId="0" fontId="28" fillId="35" borderId="16" xfId="65" applyFont="1" applyFill="1" applyBorder="1" applyAlignment="1" applyProtection="1">
      <alignment vertical="center" wrapText="1"/>
      <protection locked="0"/>
    </xf>
    <xf numFmtId="0" fontId="17" fillId="35" borderId="11" xfId="62" applyFont="1" applyFill="1" applyBorder="1" applyAlignment="1" applyProtection="1">
      <alignment horizontal="center" vertical="center" wrapText="1"/>
      <protection locked="0"/>
    </xf>
    <xf numFmtId="49" fontId="28" fillId="35" borderId="14" xfId="0" applyNumberFormat="1" applyFont="1" applyFill="1" applyBorder="1" applyAlignment="1">
      <alignment horizontal="center" vertical="top" wrapText="1"/>
    </xf>
    <xf numFmtId="171" fontId="17" fillId="35" borderId="14" xfId="61" applyNumberFormat="1" applyFont="1" applyFill="1" applyBorder="1" applyAlignment="1" applyProtection="1">
      <alignment horizontal="center" vertical="center" wrapText="1"/>
      <protection locked="0"/>
    </xf>
    <xf numFmtId="0" fontId="22" fillId="35" borderId="15" xfId="61" applyFont="1" applyFill="1" applyBorder="1" applyAlignment="1" applyProtection="1">
      <alignment horizontal="center" vertical="center" wrapText="1"/>
      <protection locked="0"/>
    </xf>
    <xf numFmtId="49" fontId="28" fillId="35" borderId="16" xfId="0" applyNumberFormat="1" applyFont="1" applyFill="1" applyBorder="1" applyAlignment="1">
      <alignment horizontal="center" vertical="top" wrapText="1"/>
    </xf>
    <xf numFmtId="0" fontId="17" fillId="35" borderId="12" xfId="62" applyFont="1" applyFill="1" applyBorder="1" applyAlignment="1" applyProtection="1">
      <alignment horizontal="center" vertical="center" wrapText="1"/>
      <protection locked="0"/>
    </xf>
    <xf numFmtId="49" fontId="28" fillId="35" borderId="27" xfId="0" applyNumberFormat="1" applyFont="1" applyFill="1" applyBorder="1" applyAlignment="1">
      <alignment horizontal="center" vertical="top" wrapText="1"/>
    </xf>
    <xf numFmtId="0" fontId="22" fillId="35" borderId="33" xfId="61" applyFont="1" applyFill="1" applyBorder="1" applyAlignment="1" applyProtection="1">
      <alignment horizontal="center" vertical="center" wrapText="1"/>
      <protection locked="0"/>
    </xf>
    <xf numFmtId="0" fontId="20" fillId="35" borderId="0" xfId="64" applyFont="1" applyFill="1" applyBorder="1" applyAlignment="1" applyProtection="1">
      <alignment horizontal="center" vertical="center"/>
      <protection locked="0"/>
    </xf>
    <xf numFmtId="49" fontId="30" fillId="35" borderId="0" xfId="67" applyNumberFormat="1" applyFont="1" applyFill="1" applyBorder="1" applyAlignment="1" applyProtection="1">
      <alignment horizontal="left" vertical="center" wrapText="1"/>
      <protection locked="0"/>
    </xf>
    <xf numFmtId="49" fontId="30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35" borderId="0" xfId="0" applyFont="1" applyFill="1" applyBorder="1" applyAlignment="1" applyProtection="1">
      <alignment horizontal="center" vertical="center" wrapText="1"/>
      <protection locked="0"/>
    </xf>
    <xf numFmtId="170" fontId="28" fillId="35" borderId="0" xfId="61" applyNumberFormat="1" applyFont="1" applyFill="1" applyBorder="1" applyAlignment="1" applyProtection="1">
      <alignment horizontal="center" vertical="center" wrapText="1"/>
      <protection locked="0"/>
    </xf>
    <xf numFmtId="0" fontId="22" fillId="35" borderId="36" xfId="61" applyFont="1" applyFill="1" applyBorder="1" applyAlignment="1" applyProtection="1">
      <alignment horizontal="center" vertical="center" wrapText="1"/>
      <protection locked="0"/>
    </xf>
    <xf numFmtId="0" fontId="27" fillId="35" borderId="0" xfId="61" applyFont="1" applyFill="1" applyBorder="1" applyAlignment="1" applyProtection="1">
      <alignment horizontal="center" vertical="center" wrapText="1"/>
      <protection locked="0"/>
    </xf>
    <xf numFmtId="171" fontId="28" fillId="35" borderId="0" xfId="61" applyNumberFormat="1" applyFont="1" applyFill="1" applyBorder="1" applyAlignment="1" applyProtection="1">
      <alignment horizontal="center" vertical="center" wrapText="1"/>
      <protection locked="0"/>
    </xf>
    <xf numFmtId="171" fontId="27" fillId="35" borderId="0" xfId="61" applyNumberFormat="1" applyFont="1" applyFill="1" applyBorder="1" applyAlignment="1" applyProtection="1">
      <alignment horizontal="center" vertical="center" wrapText="1"/>
      <protection locked="0"/>
    </xf>
    <xf numFmtId="0" fontId="20" fillId="35" borderId="0" xfId="61" applyFont="1" applyFill="1" applyBorder="1" applyAlignment="1" applyProtection="1">
      <alignment vertical="center"/>
      <protection locked="0"/>
    </xf>
    <xf numFmtId="170" fontId="20" fillId="35" borderId="0" xfId="61" applyNumberFormat="1" applyFont="1" applyFill="1" applyBorder="1" applyAlignment="1" applyProtection="1">
      <alignment vertical="center"/>
      <protection locked="0"/>
    </xf>
    <xf numFmtId="0" fontId="20" fillId="35" borderId="0" xfId="61" applyFont="1" applyFill="1" applyAlignment="1" applyProtection="1">
      <alignment vertical="center"/>
      <protection locked="0"/>
    </xf>
    <xf numFmtId="170" fontId="20" fillId="35" borderId="0" xfId="61" applyNumberFormat="1" applyFont="1" applyFill="1" applyAlignment="1" applyProtection="1">
      <alignment vertical="center"/>
      <protection locked="0"/>
    </xf>
    <xf numFmtId="171" fontId="20" fillId="35" borderId="0" xfId="61" applyNumberFormat="1" applyFont="1" applyFill="1" applyAlignment="1" applyProtection="1">
      <alignment vertical="center"/>
      <protection locked="0"/>
    </xf>
    <xf numFmtId="0" fontId="28" fillId="35" borderId="37" xfId="0" applyFont="1" applyFill="1" applyBorder="1" applyAlignment="1">
      <alignment vertical="top" wrapText="1"/>
    </xf>
    <xf numFmtId="49" fontId="28" fillId="35" borderId="37" xfId="0" applyNumberFormat="1" applyFont="1" applyFill="1" applyBorder="1" applyAlignment="1">
      <alignment horizontal="center" vertical="top" wrapText="1"/>
    </xf>
    <xf numFmtId="0" fontId="28" fillId="35" borderId="37" xfId="0" applyFont="1" applyFill="1" applyBorder="1" applyAlignment="1">
      <alignment horizontal="center" vertical="top" wrapText="1"/>
    </xf>
    <xf numFmtId="170" fontId="17" fillId="35" borderId="37" xfId="61" applyNumberFormat="1" applyFont="1" applyFill="1" applyBorder="1" applyAlignment="1" applyProtection="1">
      <alignment horizontal="center" vertical="center" wrapText="1"/>
      <protection locked="0"/>
    </xf>
    <xf numFmtId="171" fontId="18" fillId="35" borderId="37" xfId="61" applyNumberFormat="1" applyFont="1" applyFill="1" applyBorder="1" applyAlignment="1" applyProtection="1">
      <alignment horizontal="center" vertical="center" wrapText="1"/>
      <protection locked="0"/>
    </xf>
    <xf numFmtId="171" fontId="17" fillId="35" borderId="37" xfId="61" applyNumberFormat="1" applyFont="1" applyFill="1" applyBorder="1" applyAlignment="1" applyProtection="1">
      <alignment horizontal="center" vertical="center" wrapText="1"/>
      <protection locked="0"/>
    </xf>
    <xf numFmtId="0" fontId="22" fillId="35" borderId="37" xfId="61" applyFont="1" applyFill="1" applyBorder="1" applyAlignment="1" applyProtection="1">
      <alignment horizontal="center" vertical="center" wrapText="1"/>
      <protection locked="0"/>
    </xf>
    <xf numFmtId="171" fontId="22" fillId="35" borderId="37" xfId="61" applyNumberFormat="1" applyFont="1" applyFill="1" applyBorder="1" applyAlignment="1" applyProtection="1">
      <alignment horizontal="center" vertical="center" wrapText="1"/>
      <protection locked="0"/>
    </xf>
    <xf numFmtId="0" fontId="22" fillId="35" borderId="38" xfId="61" applyFont="1" applyFill="1" applyBorder="1" applyAlignment="1" applyProtection="1">
      <alignment horizontal="center" vertical="center" wrapText="1"/>
      <protection locked="0"/>
    </xf>
    <xf numFmtId="0" fontId="28" fillId="35" borderId="37" xfId="64" applyFont="1" applyFill="1" applyBorder="1" applyAlignment="1" applyProtection="1">
      <alignment horizontal="center" vertical="center" wrapText="1"/>
      <protection locked="0"/>
    </xf>
    <xf numFmtId="170" fontId="28" fillId="35" borderId="37" xfId="61" applyNumberFormat="1" applyFont="1" applyFill="1" applyBorder="1" applyAlignment="1" applyProtection="1">
      <alignment horizontal="center" vertical="center" wrapText="1"/>
      <protection locked="0"/>
    </xf>
    <xf numFmtId="0" fontId="27" fillId="35" borderId="37" xfId="61" applyFont="1" applyFill="1" applyBorder="1" applyAlignment="1" applyProtection="1">
      <alignment horizontal="center" vertical="center" wrapText="1"/>
      <protection locked="0"/>
    </xf>
    <xf numFmtId="0" fontId="27" fillId="35" borderId="38" xfId="61" applyFont="1" applyFill="1" applyBorder="1" applyAlignment="1" applyProtection="1">
      <alignment horizontal="center" vertical="center" wrapText="1"/>
      <protection locked="0"/>
    </xf>
    <xf numFmtId="0" fontId="17" fillId="35" borderId="39" xfId="62" applyFont="1" applyFill="1" applyBorder="1" applyAlignment="1" applyProtection="1">
      <alignment horizontal="center" vertical="center" wrapText="1"/>
      <protection locked="0"/>
    </xf>
    <xf numFmtId="0" fontId="28" fillId="35" borderId="14" xfId="65" applyFont="1" applyFill="1" applyBorder="1" applyAlignment="1" applyProtection="1">
      <alignment vertical="center" wrapText="1"/>
      <protection locked="0"/>
    </xf>
    <xf numFmtId="0" fontId="28" fillId="35" borderId="27" xfId="64" applyFont="1" applyFill="1" applyBorder="1" applyAlignment="1" applyProtection="1">
      <alignment horizontal="left" vertical="center" wrapText="1"/>
      <protection locked="0"/>
    </xf>
    <xf numFmtId="49" fontId="28" fillId="35" borderId="14" xfId="65" applyNumberFormat="1" applyFont="1" applyFill="1" applyBorder="1" applyAlignment="1" applyProtection="1">
      <alignment horizontal="center" vertical="center" wrapText="1"/>
      <protection locked="0"/>
    </xf>
    <xf numFmtId="0" fontId="28" fillId="0" borderId="14" xfId="0" applyFont="1" applyBorder="1" applyAlignment="1">
      <alignment vertical="top" wrapText="1"/>
    </xf>
    <xf numFmtId="0" fontId="20" fillId="35" borderId="27" xfId="0" applyFont="1" applyFill="1" applyBorder="1" applyAlignment="1">
      <alignment horizontal="center" vertical="center"/>
    </xf>
    <xf numFmtId="0" fontId="20" fillId="35" borderId="27" xfId="61" applyFont="1" applyFill="1" applyBorder="1" applyAlignment="1" applyProtection="1">
      <alignment horizontal="center" vertical="center"/>
      <protection locked="0"/>
    </xf>
    <xf numFmtId="171" fontId="22" fillId="35" borderId="26" xfId="61" applyNumberFormat="1" applyFont="1" applyFill="1" applyBorder="1" applyAlignment="1" applyProtection="1">
      <alignment horizontal="center" vertical="center" wrapText="1"/>
      <protection locked="0"/>
    </xf>
    <xf numFmtId="0" fontId="22" fillId="35" borderId="40" xfId="61" applyFont="1" applyFill="1" applyBorder="1" applyAlignment="1" applyProtection="1">
      <alignment horizontal="center" vertical="center" wrapText="1"/>
      <protection locked="0"/>
    </xf>
    <xf numFmtId="0" fontId="17" fillId="35" borderId="41" xfId="62" applyFont="1" applyFill="1" applyBorder="1" applyAlignment="1" applyProtection="1">
      <alignment horizontal="center" vertical="center" wrapText="1"/>
      <protection locked="0"/>
    </xf>
    <xf numFmtId="0" fontId="14" fillId="35" borderId="16" xfId="64" applyFont="1" applyFill="1" applyBorder="1" applyAlignment="1" applyProtection="1">
      <alignment vertical="center" wrapText="1"/>
      <protection locked="0"/>
    </xf>
    <xf numFmtId="49" fontId="14" fillId="35" borderId="16" xfId="64" applyNumberFormat="1" applyFont="1" applyFill="1" applyBorder="1" applyAlignment="1" applyProtection="1">
      <alignment horizontal="center" vertical="center" wrapText="1"/>
      <protection locked="0"/>
    </xf>
    <xf numFmtId="0" fontId="39" fillId="35" borderId="16" xfId="64" applyFont="1" applyFill="1" applyBorder="1" applyAlignment="1" applyProtection="1">
      <alignment horizontal="center" vertical="center" wrapText="1"/>
      <protection locked="0"/>
    </xf>
    <xf numFmtId="0" fontId="14" fillId="35" borderId="16" xfId="0" applyFont="1" applyFill="1" applyBorder="1" applyAlignment="1">
      <alignment vertical="center" wrapText="1"/>
    </xf>
    <xf numFmtId="49" fontId="39" fillId="35" borderId="16" xfId="56" applyNumberFormat="1" applyFont="1" applyFill="1" applyBorder="1" applyAlignment="1">
      <alignment horizontal="center" vertical="center"/>
      <protection/>
    </xf>
    <xf numFmtId="0" fontId="39" fillId="35" borderId="16" xfId="57" applyFont="1" applyFill="1" applyBorder="1" applyAlignment="1">
      <alignment horizontal="center" vertical="center" wrapText="1"/>
      <protection/>
    </xf>
    <xf numFmtId="0" fontId="22" fillId="35" borderId="42" xfId="61" applyFont="1" applyFill="1" applyBorder="1" applyAlignment="1" applyProtection="1">
      <alignment horizontal="center" vertical="center" wrapText="1"/>
      <protection locked="0"/>
    </xf>
    <xf numFmtId="0" fontId="39" fillId="35" borderId="43" xfId="57" applyFont="1" applyFill="1" applyBorder="1" applyAlignment="1">
      <alignment horizontal="center" vertical="center" wrapText="1"/>
      <protection/>
    </xf>
    <xf numFmtId="170" fontId="17" fillId="35" borderId="44" xfId="61" applyNumberFormat="1" applyFont="1" applyFill="1" applyBorder="1" applyAlignment="1" applyProtection="1">
      <alignment horizontal="center" vertical="center" wrapText="1"/>
      <protection locked="0"/>
    </xf>
    <xf numFmtId="171" fontId="18" fillId="35" borderId="45" xfId="61" applyNumberFormat="1" applyFont="1" applyFill="1" applyBorder="1" applyAlignment="1" applyProtection="1">
      <alignment horizontal="center" vertical="center" wrapText="1"/>
      <protection locked="0"/>
    </xf>
    <xf numFmtId="0" fontId="22" fillId="35" borderId="45" xfId="61" applyFont="1" applyFill="1" applyBorder="1" applyAlignment="1" applyProtection="1">
      <alignment horizontal="center" vertical="center" wrapText="1"/>
      <protection locked="0"/>
    </xf>
    <xf numFmtId="170" fontId="17" fillId="35" borderId="45" xfId="61" applyNumberFormat="1" applyFont="1" applyFill="1" applyBorder="1" applyAlignment="1" applyProtection="1">
      <alignment horizontal="center" vertical="center" wrapText="1"/>
      <protection locked="0"/>
    </xf>
    <xf numFmtId="171" fontId="17" fillId="35" borderId="45" xfId="61" applyNumberFormat="1" applyFont="1" applyFill="1" applyBorder="1" applyAlignment="1" applyProtection="1">
      <alignment horizontal="center" vertical="center" wrapText="1"/>
      <protection locked="0"/>
    </xf>
    <xf numFmtId="171" fontId="22" fillId="35" borderId="45" xfId="61" applyNumberFormat="1" applyFont="1" applyFill="1" applyBorder="1" applyAlignment="1" applyProtection="1">
      <alignment horizontal="center" vertical="center" wrapText="1"/>
      <protection locked="0"/>
    </xf>
    <xf numFmtId="0" fontId="22" fillId="35" borderId="46" xfId="61" applyFont="1" applyFill="1" applyBorder="1" applyAlignment="1" applyProtection="1">
      <alignment horizontal="center" vertical="center" wrapText="1"/>
      <protection locked="0"/>
    </xf>
    <xf numFmtId="170" fontId="28" fillId="35" borderId="43" xfId="61" applyNumberFormat="1" applyFont="1" applyFill="1" applyBorder="1" applyAlignment="1" applyProtection="1">
      <alignment horizontal="center" vertical="center" wrapText="1"/>
      <protection locked="0"/>
    </xf>
    <xf numFmtId="171" fontId="18" fillId="35" borderId="47" xfId="61" applyNumberFormat="1" applyFont="1" applyFill="1" applyBorder="1" applyAlignment="1" applyProtection="1">
      <alignment horizontal="center" vertical="center" wrapText="1"/>
      <protection locked="0"/>
    </xf>
    <xf numFmtId="0" fontId="22" fillId="35" borderId="47" xfId="61" applyFont="1" applyFill="1" applyBorder="1" applyAlignment="1" applyProtection="1">
      <alignment horizontal="center" vertical="center" wrapText="1"/>
      <protection locked="0"/>
    </xf>
    <xf numFmtId="170" fontId="28" fillId="35" borderId="47" xfId="61" applyNumberFormat="1" applyFont="1" applyFill="1" applyBorder="1" applyAlignment="1" applyProtection="1">
      <alignment horizontal="center" vertical="center" wrapText="1"/>
      <protection locked="0"/>
    </xf>
    <xf numFmtId="171" fontId="17" fillId="35" borderId="47" xfId="61" applyNumberFormat="1" applyFont="1" applyFill="1" applyBorder="1" applyAlignment="1" applyProtection="1">
      <alignment horizontal="center" vertical="center" wrapText="1"/>
      <protection locked="0"/>
    </xf>
    <xf numFmtId="0" fontId="27" fillId="35" borderId="47" xfId="61" applyFont="1" applyFill="1" applyBorder="1" applyAlignment="1" applyProtection="1">
      <alignment horizontal="center" vertical="center" wrapText="1"/>
      <protection locked="0"/>
    </xf>
    <xf numFmtId="170" fontId="17" fillId="35" borderId="47" xfId="61" applyNumberFormat="1" applyFont="1" applyFill="1" applyBorder="1" applyAlignment="1" applyProtection="1">
      <alignment horizontal="center" vertical="center" wrapText="1"/>
      <protection locked="0"/>
    </xf>
    <xf numFmtId="171" fontId="22" fillId="35" borderId="47" xfId="61" applyNumberFormat="1" applyFont="1" applyFill="1" applyBorder="1" applyAlignment="1" applyProtection="1">
      <alignment horizontal="center" vertical="center" wrapText="1"/>
      <protection locked="0"/>
    </xf>
    <xf numFmtId="0" fontId="27" fillId="35" borderId="48" xfId="61" applyFont="1" applyFill="1" applyBorder="1" applyAlignment="1" applyProtection="1">
      <alignment horizontal="center" vertical="center" wrapText="1"/>
      <protection locked="0"/>
    </xf>
    <xf numFmtId="49" fontId="39" fillId="35" borderId="16" xfId="56" applyNumberFormat="1" applyFont="1" applyFill="1" applyBorder="1" applyAlignment="1">
      <alignment vertical="center" wrapText="1"/>
      <protection/>
    </xf>
    <xf numFmtId="49" fontId="39" fillId="35" borderId="16" xfId="56" applyNumberFormat="1" applyFont="1" applyFill="1" applyBorder="1" applyAlignment="1">
      <alignment horizontal="center" vertical="center" wrapText="1"/>
      <protection/>
    </xf>
    <xf numFmtId="0" fontId="39" fillId="35" borderId="16" xfId="56" applyFont="1" applyFill="1" applyBorder="1" applyAlignment="1">
      <alignment horizontal="center" vertical="center" wrapText="1"/>
      <protection/>
    </xf>
    <xf numFmtId="49" fontId="39" fillId="35" borderId="16" xfId="64" applyNumberFormat="1" applyFont="1" applyFill="1" applyBorder="1" applyAlignment="1" applyProtection="1">
      <alignment horizontal="center" vertical="center" wrapText="1"/>
      <protection locked="0"/>
    </xf>
    <xf numFmtId="49" fontId="39" fillId="35" borderId="16" xfId="60" applyNumberFormat="1" applyFont="1" applyFill="1" applyBorder="1" applyAlignment="1" applyProtection="1">
      <alignment horizontal="center" vertical="center" wrapText="1"/>
      <protection locked="0"/>
    </xf>
    <xf numFmtId="49" fontId="39" fillId="35" borderId="16" xfId="45" applyNumberFormat="1" applyFont="1" applyFill="1" applyBorder="1" applyAlignment="1" applyProtection="1">
      <alignment horizontal="center" vertical="center"/>
      <protection locked="0"/>
    </xf>
    <xf numFmtId="0" fontId="28" fillId="35" borderId="16" xfId="56" applyFont="1" applyFill="1" applyBorder="1" applyAlignment="1">
      <alignment horizontal="center" vertical="center"/>
      <protection/>
    </xf>
    <xf numFmtId="0" fontId="29" fillId="0" borderId="16" xfId="0" applyFont="1" applyBorder="1" applyAlignment="1">
      <alignment vertical="top" wrapText="1"/>
    </xf>
    <xf numFmtId="0" fontId="9" fillId="33" borderId="23" xfId="64" applyFont="1" applyFill="1" applyBorder="1" applyAlignment="1" applyProtection="1">
      <alignment horizontal="center" vertical="center" wrapText="1"/>
      <protection locked="0"/>
    </xf>
    <xf numFmtId="0" fontId="9" fillId="33" borderId="31" xfId="64" applyFont="1" applyFill="1" applyBorder="1" applyAlignment="1" applyProtection="1">
      <alignment horizontal="center" vertical="center" wrapText="1"/>
      <protection locked="0"/>
    </xf>
    <xf numFmtId="0" fontId="11" fillId="33" borderId="49" xfId="62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9" fillId="33" borderId="50" xfId="64" applyFont="1" applyFill="1" applyBorder="1" applyAlignment="1" applyProtection="1">
      <alignment horizontal="center" vertical="center" textRotation="90" wrapText="1"/>
      <protection locked="0"/>
    </xf>
    <xf numFmtId="0" fontId="9" fillId="33" borderId="30" xfId="64" applyFont="1" applyFill="1" applyBorder="1" applyAlignment="1" applyProtection="1">
      <alignment horizontal="center" vertical="center" textRotation="90" wrapText="1"/>
      <protection locked="0"/>
    </xf>
    <xf numFmtId="49" fontId="9" fillId="33" borderId="23" xfId="64" applyNumberFormat="1" applyFont="1" applyFill="1" applyBorder="1" applyAlignment="1" applyProtection="1">
      <alignment horizontal="center" vertical="center" wrapText="1"/>
      <protection locked="0"/>
    </xf>
    <xf numFmtId="49" fontId="9" fillId="33" borderId="31" xfId="64" applyNumberFormat="1" applyFont="1" applyFill="1" applyBorder="1" applyAlignment="1" applyProtection="1">
      <alignment horizontal="center" vertical="center" wrapText="1"/>
      <protection locked="0"/>
    </xf>
    <xf numFmtId="0" fontId="14" fillId="33" borderId="23" xfId="64" applyFont="1" applyFill="1" applyBorder="1" applyAlignment="1" applyProtection="1">
      <alignment horizontal="center" vertical="center" textRotation="90" wrapText="1"/>
      <protection locked="0"/>
    </xf>
    <xf numFmtId="0" fontId="14" fillId="33" borderId="31" xfId="64" applyFont="1" applyFill="1" applyBorder="1" applyAlignment="1" applyProtection="1">
      <alignment horizontal="center" vertical="center" textRotation="90" wrapText="1"/>
      <protection locked="0"/>
    </xf>
    <xf numFmtId="171" fontId="9" fillId="33" borderId="23" xfId="64" applyNumberFormat="1" applyFont="1" applyFill="1" applyBorder="1" applyAlignment="1" applyProtection="1">
      <alignment horizontal="center" vertical="center" wrapText="1"/>
      <protection locked="0"/>
    </xf>
    <xf numFmtId="171" fontId="9" fillId="33" borderId="31" xfId="64" applyNumberFormat="1" applyFont="1" applyFill="1" applyBorder="1" applyAlignment="1" applyProtection="1">
      <alignment horizontal="center" vertical="center" wrapText="1"/>
      <protection locked="0"/>
    </xf>
    <xf numFmtId="0" fontId="9" fillId="33" borderId="24" xfId="64" applyFont="1" applyFill="1" applyBorder="1" applyAlignment="1" applyProtection="1">
      <alignment horizontal="center" vertical="center" wrapText="1"/>
      <protection locked="0"/>
    </xf>
    <xf numFmtId="0" fontId="9" fillId="33" borderId="32" xfId="64" applyFont="1" applyFill="1" applyBorder="1" applyAlignment="1" applyProtection="1">
      <alignment horizontal="center" vertical="center" wrapText="1"/>
      <protection locked="0"/>
    </xf>
    <xf numFmtId="170" fontId="9" fillId="33" borderId="23" xfId="64" applyNumberFormat="1" applyFont="1" applyFill="1" applyBorder="1" applyAlignment="1" applyProtection="1">
      <alignment horizontal="center" vertical="center" textRotation="90" wrapText="1"/>
      <protection locked="0"/>
    </xf>
    <xf numFmtId="170" fontId="9" fillId="33" borderId="31" xfId="64" applyNumberFormat="1" applyFont="1" applyFill="1" applyBorder="1" applyAlignment="1" applyProtection="1">
      <alignment horizontal="center" vertical="center" textRotation="90" wrapText="1"/>
      <protection locked="0"/>
    </xf>
    <xf numFmtId="0" fontId="9" fillId="33" borderId="51" xfId="64" applyFont="1" applyFill="1" applyBorder="1" applyAlignment="1" applyProtection="1">
      <alignment horizontal="center" vertical="center" wrapText="1"/>
      <protection locked="0"/>
    </xf>
    <xf numFmtId="0" fontId="9" fillId="33" borderId="52" xfId="64" applyFont="1" applyFill="1" applyBorder="1" applyAlignment="1" applyProtection="1">
      <alignment horizontal="center" vertical="center" wrapText="1"/>
      <protection locked="0"/>
    </xf>
    <xf numFmtId="0" fontId="9" fillId="33" borderId="23" xfId="64" applyFont="1" applyFill="1" applyBorder="1" applyAlignment="1" applyProtection="1">
      <alignment horizontal="center" vertical="center" textRotation="90" wrapText="1"/>
      <protection locked="0"/>
    </xf>
    <xf numFmtId="0" fontId="9" fillId="33" borderId="31" xfId="64" applyFont="1" applyFill="1" applyBorder="1" applyAlignment="1" applyProtection="1">
      <alignment horizontal="center" vertical="center" textRotation="90" wrapText="1"/>
      <protection locked="0"/>
    </xf>
    <xf numFmtId="0" fontId="21" fillId="0" borderId="0" xfId="61" applyFont="1" applyAlignment="1" applyProtection="1">
      <alignment horizontal="center" vertical="center" wrapText="1"/>
      <protection locked="0"/>
    </xf>
    <xf numFmtId="0" fontId="21" fillId="0" borderId="0" xfId="61" applyFont="1" applyAlignment="1" applyProtection="1">
      <alignment horizontal="center" vertical="center"/>
      <protection locked="0"/>
    </xf>
    <xf numFmtId="0" fontId="22" fillId="0" borderId="0" xfId="64" applyFont="1" applyAlignment="1" applyProtection="1">
      <alignment horizontal="center" vertical="center"/>
      <protection locked="0"/>
    </xf>
    <xf numFmtId="0" fontId="23" fillId="0" borderId="0" xfId="64" applyFont="1" applyAlignment="1" applyProtection="1">
      <alignment horizontal="center" vertical="center"/>
      <protection locked="0"/>
    </xf>
    <xf numFmtId="0" fontId="24" fillId="0" borderId="0" xfId="61" applyFont="1" applyAlignment="1" applyProtection="1">
      <alignment horizontal="center"/>
      <protection locked="0"/>
    </xf>
    <xf numFmtId="0" fontId="29" fillId="33" borderId="10" xfId="64" applyFont="1" applyFill="1" applyBorder="1" applyAlignment="1" applyProtection="1">
      <alignment horizontal="center" vertical="center" textRotation="90" wrapText="1"/>
      <protection locked="0"/>
    </xf>
    <xf numFmtId="0" fontId="29" fillId="33" borderId="31" xfId="64" applyFont="1" applyFill="1" applyBorder="1" applyAlignment="1" applyProtection="1">
      <alignment horizontal="center" vertical="center" textRotation="90" wrapText="1"/>
      <protection locked="0"/>
    </xf>
    <xf numFmtId="170" fontId="27" fillId="33" borderId="10" xfId="64" applyNumberFormat="1" applyFont="1" applyFill="1" applyBorder="1" applyAlignment="1" applyProtection="1">
      <alignment horizontal="center" vertical="center" textRotation="90" wrapText="1"/>
      <protection locked="0"/>
    </xf>
    <xf numFmtId="170" fontId="27" fillId="33" borderId="31" xfId="64" applyNumberFormat="1" applyFont="1" applyFill="1" applyBorder="1" applyAlignment="1" applyProtection="1">
      <alignment horizontal="center" vertical="center" textRotation="90" wrapText="1"/>
      <protection locked="0"/>
    </xf>
    <xf numFmtId="171" fontId="27" fillId="33" borderId="10" xfId="64" applyNumberFormat="1" applyFont="1" applyFill="1" applyBorder="1" applyAlignment="1" applyProtection="1">
      <alignment horizontal="center" vertical="center" wrapText="1"/>
      <protection locked="0"/>
    </xf>
    <xf numFmtId="171" fontId="27" fillId="33" borderId="31" xfId="64" applyNumberFormat="1" applyFont="1" applyFill="1" applyBorder="1" applyAlignment="1" applyProtection="1">
      <alignment horizontal="center" vertical="center" wrapText="1"/>
      <protection locked="0"/>
    </xf>
    <xf numFmtId="0" fontId="27" fillId="33" borderId="10" xfId="64" applyFont="1" applyFill="1" applyBorder="1" applyAlignment="1" applyProtection="1">
      <alignment horizontal="center" vertical="center" wrapText="1"/>
      <protection locked="0"/>
    </xf>
    <xf numFmtId="0" fontId="27" fillId="33" borderId="31" xfId="64" applyFont="1" applyFill="1" applyBorder="1" applyAlignment="1" applyProtection="1">
      <alignment horizontal="center" vertical="center" wrapText="1"/>
      <protection locked="0"/>
    </xf>
    <xf numFmtId="0" fontId="24" fillId="33" borderId="53" xfId="62" applyFont="1" applyFill="1" applyBorder="1" applyAlignment="1" applyProtection="1">
      <alignment horizontal="center" vertical="center"/>
      <protection locked="0"/>
    </xf>
    <xf numFmtId="0" fontId="27" fillId="33" borderId="10" xfId="64" applyFont="1" applyFill="1" applyBorder="1" applyAlignment="1" applyProtection="1">
      <alignment horizontal="center" vertical="center" textRotation="90" wrapText="1"/>
      <protection locked="0"/>
    </xf>
    <xf numFmtId="0" fontId="27" fillId="33" borderId="31" xfId="64" applyFont="1" applyFill="1" applyBorder="1" applyAlignment="1" applyProtection="1">
      <alignment horizontal="center" vertical="center" textRotation="90" wrapText="1"/>
      <protection locked="0"/>
    </xf>
    <xf numFmtId="49" fontId="27" fillId="33" borderId="10" xfId="64" applyNumberFormat="1" applyFont="1" applyFill="1" applyBorder="1" applyAlignment="1" applyProtection="1">
      <alignment horizontal="center" vertical="center" wrapText="1"/>
      <protection locked="0"/>
    </xf>
    <xf numFmtId="49" fontId="27" fillId="33" borderId="31" xfId="6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64" applyFont="1" applyAlignment="1" applyProtection="1">
      <alignment horizontal="center" vertical="center" wrapText="1"/>
      <protection locked="0"/>
    </xf>
    <xf numFmtId="0" fontId="24" fillId="37" borderId="0" xfId="61" applyFont="1" applyFill="1" applyAlignment="1" applyProtection="1">
      <alignment horizontal="center"/>
      <protection locked="0"/>
    </xf>
    <xf numFmtId="0" fontId="27" fillId="33" borderId="54" xfId="64" applyFont="1" applyFill="1" applyBorder="1" applyAlignment="1" applyProtection="1">
      <alignment horizontal="center" vertical="center" textRotation="90" wrapText="1"/>
      <protection locked="0"/>
    </xf>
    <xf numFmtId="0" fontId="27" fillId="33" borderId="55" xfId="64" applyFont="1" applyFill="1" applyBorder="1" applyAlignment="1" applyProtection="1">
      <alignment horizontal="center" vertical="center" textRotation="90" wrapText="1"/>
      <protection locked="0"/>
    </xf>
    <xf numFmtId="0" fontId="27" fillId="33" borderId="49" xfId="64" applyFont="1" applyFill="1" applyBorder="1" applyAlignment="1" applyProtection="1">
      <alignment horizontal="center" vertical="center" wrapText="1"/>
      <protection locked="0"/>
    </xf>
    <xf numFmtId="0" fontId="27" fillId="33" borderId="19" xfId="64" applyFont="1" applyFill="1" applyBorder="1" applyAlignment="1" applyProtection="1">
      <alignment horizontal="center" vertical="center" wrapText="1"/>
      <protection locked="0"/>
    </xf>
    <xf numFmtId="49" fontId="27" fillId="33" borderId="49" xfId="64" applyNumberFormat="1" applyFont="1" applyFill="1" applyBorder="1" applyAlignment="1" applyProtection="1">
      <alignment horizontal="center" vertical="center" wrapText="1"/>
      <protection locked="0"/>
    </xf>
    <xf numFmtId="49" fontId="27" fillId="33" borderId="19" xfId="64" applyNumberFormat="1" applyFont="1" applyFill="1" applyBorder="1" applyAlignment="1" applyProtection="1">
      <alignment horizontal="center" vertical="center" wrapText="1"/>
      <protection locked="0"/>
    </xf>
    <xf numFmtId="0" fontId="27" fillId="33" borderId="49" xfId="64" applyFont="1" applyFill="1" applyBorder="1" applyAlignment="1" applyProtection="1">
      <alignment horizontal="center" vertical="center" textRotation="90" wrapText="1"/>
      <protection locked="0"/>
    </xf>
    <xf numFmtId="0" fontId="27" fillId="33" borderId="19" xfId="64" applyFont="1" applyFill="1" applyBorder="1" applyAlignment="1" applyProtection="1">
      <alignment horizontal="center" vertical="center" textRotation="90" wrapText="1"/>
      <protection locked="0"/>
    </xf>
    <xf numFmtId="0" fontId="24" fillId="33" borderId="49" xfId="62" applyFont="1" applyFill="1" applyBorder="1" applyAlignment="1" applyProtection="1">
      <alignment horizontal="center" vertical="center"/>
      <protection locked="0"/>
    </xf>
    <xf numFmtId="170" fontId="27" fillId="0" borderId="52" xfId="61" applyNumberFormat="1" applyFont="1" applyBorder="1" applyAlignment="1" applyProtection="1">
      <alignment horizontal="center" vertical="center" wrapText="1"/>
      <protection locked="0"/>
    </xf>
    <xf numFmtId="170" fontId="27" fillId="0" borderId="56" xfId="61" applyNumberFormat="1" applyFont="1" applyBorder="1" applyAlignment="1" applyProtection="1">
      <alignment horizontal="center" vertical="center" wrapText="1"/>
      <protection locked="0"/>
    </xf>
    <xf numFmtId="0" fontId="27" fillId="35" borderId="20" xfId="64" applyFont="1" applyFill="1" applyBorder="1" applyAlignment="1" applyProtection="1">
      <alignment horizontal="center" vertical="center" wrapText="1"/>
      <protection locked="0"/>
    </xf>
    <xf numFmtId="0" fontId="21" fillId="0" borderId="0" xfId="64" applyFont="1" applyAlignment="1" applyProtection="1">
      <alignment horizontal="center" vertical="center" wrapText="1"/>
      <protection locked="0"/>
    </xf>
    <xf numFmtId="0" fontId="29" fillId="33" borderId="49" xfId="64" applyFont="1" applyFill="1" applyBorder="1" applyAlignment="1" applyProtection="1">
      <alignment horizontal="center" vertical="center" textRotation="90" wrapText="1"/>
      <protection locked="0"/>
    </xf>
    <xf numFmtId="0" fontId="29" fillId="33" borderId="19" xfId="64" applyFont="1" applyFill="1" applyBorder="1" applyAlignment="1" applyProtection="1">
      <alignment horizontal="center" vertical="center" textRotation="90" wrapText="1"/>
      <protection locked="0"/>
    </xf>
    <xf numFmtId="170" fontId="27" fillId="33" borderId="49" xfId="64" applyNumberFormat="1" applyFont="1" applyFill="1" applyBorder="1" applyAlignment="1" applyProtection="1">
      <alignment horizontal="center" vertical="center" textRotation="90" wrapText="1"/>
      <protection locked="0"/>
    </xf>
    <xf numFmtId="170" fontId="27" fillId="33" borderId="19" xfId="64" applyNumberFormat="1" applyFont="1" applyFill="1" applyBorder="1" applyAlignment="1" applyProtection="1">
      <alignment horizontal="center" vertical="center" textRotation="90" wrapText="1"/>
      <protection locked="0"/>
    </xf>
    <xf numFmtId="171" fontId="27" fillId="33" borderId="49" xfId="64" applyNumberFormat="1" applyFont="1" applyFill="1" applyBorder="1" applyAlignment="1" applyProtection="1">
      <alignment horizontal="center" vertical="center" wrapText="1"/>
      <protection locked="0"/>
    </xf>
    <xf numFmtId="171" fontId="27" fillId="33" borderId="19" xfId="64" applyNumberFormat="1" applyFont="1" applyFill="1" applyBorder="1" applyAlignment="1" applyProtection="1">
      <alignment horizontal="center" vertical="center" wrapText="1"/>
      <protection locked="0"/>
    </xf>
    <xf numFmtId="0" fontId="27" fillId="33" borderId="57" xfId="64" applyFont="1" applyFill="1" applyBorder="1" applyAlignment="1" applyProtection="1">
      <alignment horizontal="center" vertical="center" wrapText="1"/>
      <protection locked="0"/>
    </xf>
    <xf numFmtId="0" fontId="27" fillId="33" borderId="58" xfId="64" applyFont="1" applyFill="1" applyBorder="1" applyAlignment="1" applyProtection="1">
      <alignment horizontal="center" vertical="center" wrapText="1"/>
      <protection locked="0"/>
    </xf>
    <xf numFmtId="0" fontId="29" fillId="35" borderId="59" xfId="67" applyFont="1" applyFill="1" applyBorder="1" applyAlignment="1" applyProtection="1">
      <alignment horizontal="center" vertical="center" wrapText="1"/>
      <protection locked="0"/>
    </xf>
    <xf numFmtId="0" fontId="24" fillId="33" borderId="50" xfId="64" applyFont="1" applyFill="1" applyBorder="1" applyAlignment="1" applyProtection="1">
      <alignment horizontal="center" vertical="center" textRotation="90" wrapText="1"/>
      <protection locked="0"/>
    </xf>
    <xf numFmtId="0" fontId="24" fillId="33" borderId="60" xfId="64" applyFont="1" applyFill="1" applyBorder="1" applyAlignment="1" applyProtection="1">
      <alignment horizontal="center" vertical="center" textRotation="90" wrapText="1"/>
      <protection locked="0"/>
    </xf>
    <xf numFmtId="0" fontId="24" fillId="33" borderId="23" xfId="64" applyFont="1" applyFill="1" applyBorder="1" applyAlignment="1" applyProtection="1">
      <alignment horizontal="center" vertical="center" wrapText="1"/>
      <protection locked="0"/>
    </xf>
    <xf numFmtId="0" fontId="24" fillId="33" borderId="61" xfId="64" applyFont="1" applyFill="1" applyBorder="1" applyAlignment="1" applyProtection="1">
      <alignment horizontal="center" vertical="center" wrapText="1"/>
      <protection locked="0"/>
    </xf>
    <xf numFmtId="49" fontId="24" fillId="33" borderId="23" xfId="64" applyNumberFormat="1" applyFont="1" applyFill="1" applyBorder="1" applyAlignment="1" applyProtection="1">
      <alignment horizontal="center" vertical="center" wrapText="1"/>
      <protection locked="0"/>
    </xf>
    <xf numFmtId="49" fontId="24" fillId="33" borderId="61" xfId="64" applyNumberFormat="1" applyFont="1" applyFill="1" applyBorder="1" applyAlignment="1" applyProtection="1">
      <alignment horizontal="center" vertical="center" wrapText="1"/>
      <protection locked="0"/>
    </xf>
    <xf numFmtId="0" fontId="22" fillId="33" borderId="23" xfId="64" applyFont="1" applyFill="1" applyBorder="1" applyAlignment="1" applyProtection="1">
      <alignment horizontal="center" vertical="center" textRotation="90" wrapText="1"/>
      <protection locked="0"/>
    </xf>
    <xf numFmtId="0" fontId="22" fillId="33" borderId="61" xfId="64" applyFont="1" applyFill="1" applyBorder="1" applyAlignment="1" applyProtection="1">
      <alignment horizontal="center" vertical="center" textRotation="90" wrapText="1"/>
      <protection locked="0"/>
    </xf>
    <xf numFmtId="0" fontId="22" fillId="33" borderId="49" xfId="62" applyFont="1" applyFill="1" applyBorder="1" applyAlignment="1" applyProtection="1">
      <alignment horizontal="center" vertical="center"/>
      <protection locked="0"/>
    </xf>
    <xf numFmtId="0" fontId="22" fillId="33" borderId="23" xfId="64" applyFont="1" applyFill="1" applyBorder="1" applyAlignment="1" applyProtection="1">
      <alignment horizontal="center" vertical="center" wrapText="1"/>
      <protection locked="0"/>
    </xf>
    <xf numFmtId="0" fontId="22" fillId="33" borderId="61" xfId="64" applyFont="1" applyFill="1" applyBorder="1" applyAlignment="1" applyProtection="1">
      <alignment horizontal="center" vertical="center" wrapText="1"/>
      <protection locked="0"/>
    </xf>
    <xf numFmtId="14" fontId="27" fillId="0" borderId="59" xfId="0" applyNumberFormat="1" applyFont="1" applyBorder="1" applyAlignment="1">
      <alignment horizontal="center"/>
    </xf>
    <xf numFmtId="0" fontId="22" fillId="33" borderId="24" xfId="64" applyFont="1" applyFill="1" applyBorder="1" applyAlignment="1" applyProtection="1">
      <alignment horizontal="center" vertical="center" wrapText="1"/>
      <protection locked="0"/>
    </xf>
    <xf numFmtId="0" fontId="22" fillId="33" borderId="62" xfId="64" applyFont="1" applyFill="1" applyBorder="1" applyAlignment="1" applyProtection="1">
      <alignment horizontal="center" vertical="center" wrapText="1"/>
      <protection locked="0"/>
    </xf>
    <xf numFmtId="170" fontId="22" fillId="33" borderId="23" xfId="64" applyNumberFormat="1" applyFont="1" applyFill="1" applyBorder="1" applyAlignment="1" applyProtection="1">
      <alignment horizontal="center" vertical="center" textRotation="90" wrapText="1"/>
      <protection locked="0"/>
    </xf>
    <xf numFmtId="170" fontId="22" fillId="33" borderId="61" xfId="64" applyNumberFormat="1" applyFont="1" applyFill="1" applyBorder="1" applyAlignment="1" applyProtection="1">
      <alignment horizontal="center" vertical="center" textRotation="90" wrapText="1"/>
      <protection locked="0"/>
    </xf>
    <xf numFmtId="171" fontId="22" fillId="33" borderId="23" xfId="64" applyNumberFormat="1" applyFont="1" applyFill="1" applyBorder="1" applyAlignment="1" applyProtection="1">
      <alignment horizontal="center" vertical="center" wrapText="1"/>
      <protection locked="0"/>
    </xf>
    <xf numFmtId="171" fontId="22" fillId="33" borderId="61" xfId="64" applyNumberFormat="1" applyFont="1" applyFill="1" applyBorder="1" applyAlignment="1" applyProtection="1">
      <alignment horizontal="center" vertical="center" wrapText="1"/>
      <protection locked="0"/>
    </xf>
    <xf numFmtId="49" fontId="23" fillId="0" borderId="0" xfId="64" applyNumberFormat="1" applyFont="1" applyAlignment="1" applyProtection="1">
      <alignment horizontal="center" vertical="center" wrapText="1"/>
      <protection locked="0"/>
    </xf>
    <xf numFmtId="49" fontId="22" fillId="0" borderId="0" xfId="64" applyNumberFormat="1" applyFont="1" applyAlignment="1" applyProtection="1">
      <alignment horizontal="center" vertical="center"/>
      <protection locked="0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3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4" xfId="55"/>
    <cellStyle name="Обычный 4 2" xfId="56"/>
    <cellStyle name="Обычный 5" xfId="57"/>
    <cellStyle name="Обычный 6" xfId="58"/>
    <cellStyle name="Обычный_Выездка 1" xfId="59"/>
    <cellStyle name="Обычный_Выездка 1 2" xfId="60"/>
    <cellStyle name="Обычный_Выездка технические1" xfId="61"/>
    <cellStyle name="Обычный_Измайлово-2003" xfId="62"/>
    <cellStyle name="Обычный_конкур К" xfId="63"/>
    <cellStyle name="Обычный_Лист Microsoft Excel" xfId="64"/>
    <cellStyle name="Обычный_Лист Microsoft Excel 2" xfId="65"/>
    <cellStyle name="Обычный_Лист1 2" xfId="66"/>
    <cellStyle name="Обычный_Россия (В) юниоры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dxfs count="31"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295275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1781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104775</xdr:rowOff>
    </xdr:from>
    <xdr:to>
      <xdr:col>2</xdr:col>
      <xdr:colOff>504825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127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0</xdr:row>
      <xdr:rowOff>0</xdr:rowOff>
    </xdr:from>
    <xdr:to>
      <xdr:col>4</xdr:col>
      <xdr:colOff>533400</xdr:colOff>
      <xdr:row>3</xdr:row>
      <xdr:rowOff>114300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0"/>
          <a:ext cx="10382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0</xdr:row>
      <xdr:rowOff>47625</xdr:rowOff>
    </xdr:from>
    <xdr:to>
      <xdr:col>3</xdr:col>
      <xdr:colOff>533400</xdr:colOff>
      <xdr:row>1</xdr:row>
      <xdr:rowOff>19050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47625"/>
          <a:ext cx="1295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</xdr:row>
      <xdr:rowOff>85725</xdr:rowOff>
    </xdr:from>
    <xdr:to>
      <xdr:col>1</xdr:col>
      <xdr:colOff>857250</xdr:colOff>
      <xdr:row>6</xdr:row>
      <xdr:rowOff>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90550"/>
          <a:ext cx="10287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295275</xdr:colOff>
      <xdr:row>1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466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295275</xdr:colOff>
      <xdr:row>1</xdr:row>
      <xdr:rowOff>0</xdr:rowOff>
    </xdr:to>
    <xdr:pic>
      <xdr:nvPicPr>
        <xdr:cNvPr id="2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466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1038225</xdr:colOff>
      <xdr:row>2</xdr:row>
      <xdr:rowOff>57150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" y="0"/>
          <a:ext cx="10382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295275</xdr:colOff>
      <xdr:row>0</xdr:row>
      <xdr:rowOff>609600</xdr:rowOff>
    </xdr:to>
    <xdr:pic>
      <xdr:nvPicPr>
        <xdr:cNvPr id="4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0</xdr:row>
      <xdr:rowOff>47625</xdr:rowOff>
    </xdr:from>
    <xdr:to>
      <xdr:col>3</xdr:col>
      <xdr:colOff>533400</xdr:colOff>
      <xdr:row>1</xdr:row>
      <xdr:rowOff>19050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47625"/>
          <a:ext cx="1990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</xdr:row>
      <xdr:rowOff>85725</xdr:rowOff>
    </xdr:from>
    <xdr:to>
      <xdr:col>1</xdr:col>
      <xdr:colOff>552450</xdr:colOff>
      <xdr:row>7</xdr:row>
      <xdr:rowOff>9525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90550"/>
          <a:ext cx="723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704850</xdr:colOff>
      <xdr:row>0</xdr:row>
      <xdr:rowOff>85725</xdr:rowOff>
    </xdr:from>
    <xdr:to>
      <xdr:col>17</xdr:col>
      <xdr:colOff>161925</xdr:colOff>
      <xdr:row>4</xdr:row>
      <xdr:rowOff>57150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85725"/>
          <a:ext cx="828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2</xdr:row>
      <xdr:rowOff>28575</xdr:rowOff>
    </xdr:from>
    <xdr:to>
      <xdr:col>3</xdr:col>
      <xdr:colOff>390525</xdr:colOff>
      <xdr:row>5</xdr:row>
      <xdr:rowOff>47625</xdr:rowOff>
    </xdr:to>
    <xdr:pic>
      <xdr:nvPicPr>
        <xdr:cNvPr id="2" name="Picture 1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352425"/>
          <a:ext cx="1628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AO17"/>
  <sheetViews>
    <sheetView tabSelected="1" zoomScaleSheetLayoutView="70" zoomScalePageLayoutView="0" workbookViewId="0" topLeftCell="A1">
      <pane xSplit="9" ySplit="10" topLeftCell="J11" activePane="bottomRight" state="frozen"/>
      <selection pane="topLeft" activeCell="A1" sqref="A1"/>
      <selection pane="topRight" activeCell="J1" sqref="J1"/>
      <selection pane="bottomLeft" activeCell="A12" sqref="A12"/>
      <selection pane="bottomRight" activeCell="F16" sqref="F16"/>
    </sheetView>
  </sheetViews>
  <sheetFormatPr defaultColWidth="9.00390625" defaultRowHeight="12.75"/>
  <cols>
    <col min="1" max="1" width="3.75390625" style="11" customWidth="1"/>
    <col min="2" max="2" width="4.75390625" style="11" hidden="1" customWidth="1"/>
    <col min="3" max="3" width="15.75390625" style="11" customWidth="1"/>
    <col min="4" max="4" width="7.75390625" style="22" customWidth="1"/>
    <col min="5" max="5" width="6.00390625" style="11" customWidth="1"/>
    <col min="6" max="6" width="25.75390625" style="11" customWidth="1"/>
    <col min="7" max="7" width="7.75390625" style="11" customWidth="1"/>
    <col min="8" max="8" width="15.375" style="11" customWidth="1"/>
    <col min="9" max="9" width="12.625" style="190" customWidth="1"/>
    <col min="10" max="10" width="6.25390625" style="26" customWidth="1"/>
    <col min="11" max="11" width="9.00390625" style="17" customWidth="1"/>
    <col min="12" max="12" width="3.75390625" style="11" customWidth="1"/>
    <col min="13" max="13" width="7.625" style="26" customWidth="1"/>
    <col min="14" max="14" width="8.875" style="17" customWidth="1"/>
    <col min="15" max="15" width="3.75390625" style="11" customWidth="1"/>
    <col min="16" max="16" width="7.125" style="26" customWidth="1"/>
    <col min="17" max="17" width="8.875" style="17" customWidth="1"/>
    <col min="18" max="19" width="3.75390625" style="11" customWidth="1"/>
    <col min="20" max="20" width="6.875" style="26" customWidth="1"/>
    <col min="21" max="21" width="8.875" style="17" customWidth="1"/>
    <col min="22" max="22" width="6.75390625" style="11" customWidth="1"/>
    <col min="23" max="23" width="0.12890625" style="11" customWidth="1"/>
    <col min="24" max="24" width="9.625" style="11" hidden="1" customWidth="1"/>
    <col min="25" max="26" width="9.125" style="11" customWidth="1"/>
    <col min="27" max="16384" width="9.125" style="11" customWidth="1"/>
  </cols>
  <sheetData>
    <row r="1" spans="1:41" s="33" customFormat="1" ht="15">
      <c r="A1" s="32" t="s">
        <v>19</v>
      </c>
      <c r="C1" s="34"/>
      <c r="D1" s="35" t="s">
        <v>20</v>
      </c>
      <c r="E1" s="34"/>
      <c r="F1" s="34"/>
      <c r="G1" s="32" t="s">
        <v>21</v>
      </c>
      <c r="I1" s="34"/>
      <c r="J1" s="36"/>
      <c r="K1" s="37" t="s">
        <v>22</v>
      </c>
      <c r="L1" s="38"/>
      <c r="M1" s="36"/>
      <c r="N1" s="37" t="s">
        <v>23</v>
      </c>
      <c r="O1" s="38"/>
      <c r="P1" s="36"/>
      <c r="Q1" s="37" t="s">
        <v>24</v>
      </c>
      <c r="R1" s="38"/>
      <c r="S1" s="38"/>
      <c r="T1" s="39"/>
      <c r="U1" s="40" t="s">
        <v>25</v>
      </c>
      <c r="V1" s="38"/>
      <c r="Y1" s="41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O1" s="43"/>
    </row>
    <row r="2" spans="1:21" s="3" customFormat="1" ht="45" customHeight="1">
      <c r="A2" s="1"/>
      <c r="B2" s="1"/>
      <c r="C2" s="1"/>
      <c r="D2" s="20"/>
      <c r="E2" s="1"/>
      <c r="F2" s="1"/>
      <c r="G2" s="1"/>
      <c r="H2" s="1"/>
      <c r="I2" s="188"/>
      <c r="J2" s="23"/>
      <c r="K2" s="15"/>
      <c r="L2" s="2"/>
      <c r="M2" s="27"/>
      <c r="N2" s="15"/>
      <c r="O2" s="2"/>
      <c r="P2" s="27"/>
      <c r="Q2" s="15"/>
      <c r="R2" s="2"/>
      <c r="T2" s="28"/>
      <c r="U2" s="18"/>
    </row>
    <row r="3" spans="1:24" ht="30" customHeight="1">
      <c r="A3" s="418" t="s">
        <v>37</v>
      </c>
      <c r="B3" s="418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</row>
    <row r="4" spans="1:24" s="9" customFormat="1" ht="15.75" customHeight="1">
      <c r="A4" s="479" t="s">
        <v>15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79"/>
      <c r="W4" s="479"/>
      <c r="X4" s="479"/>
    </row>
    <row r="5" spans="1:24" s="10" customFormat="1" ht="15.75" customHeight="1">
      <c r="A5" s="478" t="s">
        <v>168</v>
      </c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8"/>
      <c r="U5" s="478"/>
      <c r="V5" s="478"/>
      <c r="W5" s="478"/>
      <c r="X5" s="478"/>
    </row>
    <row r="6" spans="1:38" s="10" customFormat="1" ht="15.75" customHeight="1">
      <c r="A6" s="421"/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AD6" s="401"/>
      <c r="AE6" s="89"/>
      <c r="AF6" s="89"/>
      <c r="AG6" s="90"/>
      <c r="AH6" s="90"/>
      <c r="AI6" s="89"/>
      <c r="AJ6" s="89"/>
      <c r="AK6" s="90"/>
      <c r="AL6" s="90"/>
    </row>
    <row r="7" spans="1:38" ht="15" customHeight="1">
      <c r="A7" s="422" t="s">
        <v>58</v>
      </c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  <c r="AD7" s="401"/>
      <c r="AE7" s="89"/>
      <c r="AF7" s="89"/>
      <c r="AG7" s="90"/>
      <c r="AH7" s="90"/>
      <c r="AI7" s="89"/>
      <c r="AJ7" s="89"/>
      <c r="AK7" s="89"/>
      <c r="AL7" s="91"/>
    </row>
    <row r="8" spans="1:38" s="7" customFormat="1" ht="15" customHeight="1" thickBot="1">
      <c r="A8" s="19" t="s">
        <v>38</v>
      </c>
      <c r="B8" s="4"/>
      <c r="C8" s="5"/>
      <c r="D8" s="21"/>
      <c r="E8" s="5"/>
      <c r="F8" s="5"/>
      <c r="G8" s="5"/>
      <c r="H8" s="6"/>
      <c r="I8" s="189"/>
      <c r="J8" s="24"/>
      <c r="K8" s="4"/>
      <c r="L8" s="4"/>
      <c r="M8" s="24"/>
      <c r="P8" s="24"/>
      <c r="T8" s="24"/>
      <c r="V8" s="8" t="s">
        <v>59</v>
      </c>
      <c r="AD8" s="401"/>
      <c r="AE8" s="89"/>
      <c r="AF8" s="89"/>
      <c r="AG8" s="90"/>
      <c r="AH8" s="90"/>
      <c r="AI8" s="89"/>
      <c r="AJ8" s="89"/>
      <c r="AK8" s="89"/>
      <c r="AL8" s="91"/>
    </row>
    <row r="9" spans="1:38" s="12" customFormat="1" ht="19.5" customHeight="1">
      <c r="A9" s="402" t="s">
        <v>9</v>
      </c>
      <c r="B9" s="406" t="s">
        <v>12</v>
      </c>
      <c r="C9" s="398" t="s">
        <v>16</v>
      </c>
      <c r="D9" s="404" t="s">
        <v>13</v>
      </c>
      <c r="E9" s="416" t="s">
        <v>3</v>
      </c>
      <c r="F9" s="398" t="s">
        <v>17</v>
      </c>
      <c r="G9" s="398" t="s">
        <v>13</v>
      </c>
      <c r="H9" s="398" t="s">
        <v>2</v>
      </c>
      <c r="I9" s="414" t="s">
        <v>8</v>
      </c>
      <c r="J9" s="400" t="s">
        <v>150</v>
      </c>
      <c r="K9" s="400"/>
      <c r="L9" s="400"/>
      <c r="M9" s="400" t="s">
        <v>27</v>
      </c>
      <c r="N9" s="400"/>
      <c r="O9" s="400"/>
      <c r="P9" s="400" t="s">
        <v>151</v>
      </c>
      <c r="Q9" s="400"/>
      <c r="R9" s="400"/>
      <c r="S9" s="406" t="s">
        <v>4</v>
      </c>
      <c r="T9" s="412" t="s">
        <v>5</v>
      </c>
      <c r="U9" s="408" t="s">
        <v>6</v>
      </c>
      <c r="V9" s="410" t="s">
        <v>18</v>
      </c>
      <c r="AD9" s="92"/>
      <c r="AE9" s="92"/>
      <c r="AF9" s="92"/>
      <c r="AG9" s="92"/>
      <c r="AH9" s="92"/>
      <c r="AI9" s="92"/>
      <c r="AJ9" s="92"/>
      <c r="AK9" s="92"/>
      <c r="AL9" s="92"/>
    </row>
    <row r="10" spans="1:22" s="12" customFormat="1" ht="39.75" customHeight="1">
      <c r="A10" s="403"/>
      <c r="B10" s="407"/>
      <c r="C10" s="399"/>
      <c r="D10" s="405"/>
      <c r="E10" s="417"/>
      <c r="F10" s="399"/>
      <c r="G10" s="399"/>
      <c r="H10" s="399"/>
      <c r="I10" s="415"/>
      <c r="J10" s="186" t="s">
        <v>14</v>
      </c>
      <c r="K10" s="30" t="s">
        <v>1</v>
      </c>
      <c r="L10" s="31" t="s">
        <v>9</v>
      </c>
      <c r="M10" s="29" t="s">
        <v>14</v>
      </c>
      <c r="N10" s="30" t="s">
        <v>1</v>
      </c>
      <c r="O10" s="31" t="s">
        <v>9</v>
      </c>
      <c r="P10" s="29" t="s">
        <v>14</v>
      </c>
      <c r="Q10" s="30" t="s">
        <v>1</v>
      </c>
      <c r="R10" s="31" t="s">
        <v>9</v>
      </c>
      <c r="S10" s="407"/>
      <c r="T10" s="413"/>
      <c r="U10" s="409"/>
      <c r="V10" s="411"/>
    </row>
    <row r="11" spans="1:22" s="12" customFormat="1" ht="22.5" customHeight="1" thickBot="1">
      <c r="A11" s="100"/>
      <c r="B11" s="101"/>
      <c r="C11" s="102"/>
      <c r="D11" s="103"/>
      <c r="E11" s="104"/>
      <c r="F11" s="102"/>
      <c r="G11" s="102"/>
      <c r="I11" s="111" t="s">
        <v>131</v>
      </c>
      <c r="J11" s="105"/>
      <c r="K11" s="106"/>
      <c r="L11" s="107"/>
      <c r="M11" s="105"/>
      <c r="N11" s="106"/>
      <c r="O11" s="107"/>
      <c r="P11" s="105"/>
      <c r="Q11" s="106"/>
      <c r="R11" s="107"/>
      <c r="S11" s="101"/>
      <c r="T11" s="108"/>
      <c r="U11" s="109"/>
      <c r="V11" s="110"/>
    </row>
    <row r="12" spans="1:25" s="13" customFormat="1" ht="36.75" customHeight="1">
      <c r="A12" s="93">
        <f>RANK(U12,U$12:U$12,0)</f>
        <v>1</v>
      </c>
      <c r="B12" s="94"/>
      <c r="C12" s="259" t="s">
        <v>132</v>
      </c>
      <c r="D12" s="260" t="s">
        <v>133</v>
      </c>
      <c r="E12" s="205" t="s">
        <v>0</v>
      </c>
      <c r="F12" s="261" t="s">
        <v>134</v>
      </c>
      <c r="G12" s="260" t="s">
        <v>135</v>
      </c>
      <c r="H12" s="262" t="s">
        <v>136</v>
      </c>
      <c r="I12" s="205" t="s">
        <v>137</v>
      </c>
      <c r="J12" s="187">
        <v>218</v>
      </c>
      <c r="K12" s="99">
        <f>J12/3.4</f>
        <v>64.11764705882354</v>
      </c>
      <c r="L12" s="96">
        <f>RANK(K12,K$12:K$12,0)</f>
        <v>1</v>
      </c>
      <c r="M12" s="95">
        <v>217</v>
      </c>
      <c r="N12" s="99">
        <f>M12/3.4</f>
        <v>63.82352941176471</v>
      </c>
      <c r="O12" s="96">
        <f>RANK(N12,N$12:N$12,0)</f>
        <v>1</v>
      </c>
      <c r="P12" s="95">
        <v>218</v>
      </c>
      <c r="Q12" s="99">
        <f>P12/3.4</f>
        <v>64.11764705882354</v>
      </c>
      <c r="R12" s="96">
        <f>RANK(Q12,Q$12:Q$12,0)</f>
        <v>1</v>
      </c>
      <c r="S12" s="96"/>
      <c r="T12" s="95">
        <f>J12+M12+P12</f>
        <v>653</v>
      </c>
      <c r="U12" s="97">
        <f>T12/3/3.4</f>
        <v>64.01960784313725</v>
      </c>
      <c r="V12" s="98"/>
      <c r="Y12" s="191"/>
    </row>
    <row r="13" spans="1:22" ht="30" customHeight="1">
      <c r="A13" s="14"/>
      <c r="B13" s="14"/>
      <c r="C13" s="85" t="s">
        <v>10</v>
      </c>
      <c r="D13" s="86"/>
      <c r="E13" s="85"/>
      <c r="G13" s="87" t="s">
        <v>39</v>
      </c>
      <c r="H13" s="85"/>
      <c r="J13" s="45"/>
      <c r="K13" s="16"/>
      <c r="L13" s="14"/>
      <c r="M13" s="25"/>
      <c r="N13" s="16"/>
      <c r="O13" s="14"/>
      <c r="P13" s="25"/>
      <c r="Q13" s="16"/>
      <c r="R13" s="14"/>
      <c r="S13" s="14"/>
      <c r="T13" s="25"/>
      <c r="U13" s="16"/>
      <c r="V13" s="14"/>
    </row>
    <row r="14" spans="3:10" ht="18" customHeight="1">
      <c r="C14" s="85" t="s">
        <v>11</v>
      </c>
      <c r="D14" s="86"/>
      <c r="E14" s="85"/>
      <c r="F14" s="85"/>
      <c r="G14" s="87" t="s">
        <v>61</v>
      </c>
      <c r="H14" s="85"/>
      <c r="J14" s="45"/>
    </row>
    <row r="15" spans="3:10" ht="10.5" customHeight="1">
      <c r="C15" s="257"/>
      <c r="D15" s="257"/>
      <c r="E15" s="257"/>
      <c r="F15" s="257"/>
      <c r="G15" s="257"/>
      <c r="H15" s="257"/>
      <c r="I15" s="257"/>
      <c r="J15" s="258"/>
    </row>
    <row r="16" spans="3:10" ht="15">
      <c r="C16" s="85" t="s">
        <v>57</v>
      </c>
      <c r="D16" s="258"/>
      <c r="E16" s="258"/>
      <c r="G16" s="85" t="s">
        <v>60</v>
      </c>
      <c r="H16" s="258"/>
      <c r="J16" s="258"/>
    </row>
    <row r="17" spans="3:10" ht="15">
      <c r="C17" s="258"/>
      <c r="D17" s="258"/>
      <c r="E17" s="258"/>
      <c r="F17" s="258"/>
      <c r="G17" s="258"/>
      <c r="H17" s="258"/>
      <c r="I17" s="258"/>
      <c r="J17" s="258"/>
    </row>
  </sheetData>
  <sheetProtection password="DF46" sheet="1" objects="1" formatCells="0" formatColumns="0" formatRows="0" insertColumns="0" insertRows="0" insertHyperlinks="0" deleteColumns="0" deleteRows="0" sort="0" autoFilter="0" pivotTables="0"/>
  <mergeCells count="22">
    <mergeCell ref="A3:X3"/>
    <mergeCell ref="A4:X4"/>
    <mergeCell ref="A5:X5"/>
    <mergeCell ref="A6:X6"/>
    <mergeCell ref="A7:X7"/>
    <mergeCell ref="A9:A10"/>
    <mergeCell ref="D9:D10"/>
    <mergeCell ref="G9:G10"/>
    <mergeCell ref="S9:S10"/>
    <mergeCell ref="U9:U10"/>
    <mergeCell ref="V9:V10"/>
    <mergeCell ref="T9:T10"/>
    <mergeCell ref="I9:I10"/>
    <mergeCell ref="B9:B10"/>
    <mergeCell ref="E9:E10"/>
    <mergeCell ref="H9:H10"/>
    <mergeCell ref="C9:C10"/>
    <mergeCell ref="M9:O9"/>
    <mergeCell ref="AD6:AD8"/>
    <mergeCell ref="P9:R9"/>
    <mergeCell ref="F9:F10"/>
    <mergeCell ref="J9:L9"/>
  </mergeCells>
  <conditionalFormatting sqref="D12">
    <cfRule type="expression" priority="1" dxfId="0" stopIfTrue="1">
      <formula>$R65526=2018</formula>
    </cfRule>
  </conditionalFormatting>
  <printOptions horizontalCentered="1"/>
  <pageMargins left="0" right="0" top="0" bottom="0" header="0" footer="0"/>
  <pageSetup fitToHeight="0" fitToWidth="1" horizontalDpi="600" verticalDpi="600" orientation="landscape" paperSize="9" scale="81" r:id="rId2"/>
  <headerFooter alignWithMargins="0">
    <oddFooter>&amp;C&amp;D   &amp;T&amp;Rстр.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zoomScalePageLayoutView="0" workbookViewId="0" topLeftCell="A1">
      <selection activeCell="P11" sqref="P11"/>
    </sheetView>
  </sheetViews>
  <sheetFormatPr defaultColWidth="9.00390625" defaultRowHeight="12.75"/>
  <cols>
    <col min="1" max="1" width="6.75390625" style="54" customWidth="1"/>
    <col min="2" max="2" width="12.75390625" style="54" customWidth="1"/>
    <col min="3" max="3" width="7.875" style="54" hidden="1" customWidth="1"/>
    <col min="4" max="4" width="6.625" style="180" customWidth="1"/>
    <col min="5" max="5" width="22.875" style="54" customWidth="1"/>
    <col min="6" max="6" width="8.25390625" style="54" hidden="1" customWidth="1"/>
    <col min="7" max="7" width="12.125" style="54" hidden="1" customWidth="1"/>
    <col min="8" max="8" width="16.125" style="54" customWidth="1"/>
    <col min="9" max="9" width="9.625" style="54" customWidth="1"/>
    <col min="10" max="10" width="8.875" style="54" customWidth="1"/>
    <col min="11" max="11" width="4.25390625" style="54" customWidth="1"/>
    <col min="12" max="12" width="7.375" style="54" customWidth="1"/>
    <col min="13" max="13" width="8.375" style="54" customWidth="1"/>
    <col min="14" max="14" width="4.75390625" style="54" customWidth="1"/>
    <col min="15" max="15" width="9.375" style="54" bestFit="1" customWidth="1"/>
    <col min="16" max="16" width="9.25390625" style="54" customWidth="1"/>
    <col min="17" max="17" width="4.625" style="54" customWidth="1"/>
    <col min="18" max="18" width="4.375" style="54" customWidth="1"/>
    <col min="19" max="19" width="7.25390625" style="54" customWidth="1"/>
    <col min="20" max="20" width="10.00390625" style="54" customWidth="1"/>
    <col min="21" max="21" width="5.875" style="54" customWidth="1"/>
    <col min="22" max="16384" width="9.125" style="54" customWidth="1"/>
  </cols>
  <sheetData>
    <row r="1" spans="1:23" ht="30.75">
      <c r="A1" s="46"/>
      <c r="B1" s="46"/>
      <c r="C1" s="123"/>
      <c r="D1" s="181"/>
      <c r="E1" s="46"/>
      <c r="F1" s="46"/>
      <c r="G1" s="46"/>
      <c r="H1" s="46"/>
      <c r="I1" s="47"/>
      <c r="J1" s="48"/>
      <c r="K1" s="49"/>
      <c r="L1" s="50"/>
      <c r="M1" s="48"/>
      <c r="N1" s="49"/>
      <c r="O1" s="50"/>
      <c r="P1" s="48"/>
      <c r="Q1" s="49"/>
      <c r="R1" s="51"/>
      <c r="S1" s="52"/>
      <c r="T1" s="53"/>
      <c r="U1" s="51"/>
      <c r="V1" s="51"/>
      <c r="W1" s="51"/>
    </row>
    <row r="2" spans="1:23" ht="18">
      <c r="A2" s="418" t="s">
        <v>37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</row>
    <row r="3" spans="1:23" ht="15">
      <c r="A3" s="436" t="s">
        <v>7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</row>
    <row r="4" spans="1:23" ht="15">
      <c r="A4" s="420" t="s">
        <v>15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0"/>
    </row>
    <row r="5" spans="1:23" ht="15.75">
      <c r="A5" s="421" t="s">
        <v>145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</row>
    <row r="6" spans="1:23" ht="15.75">
      <c r="A6" s="421"/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</row>
    <row r="7" spans="1:23" ht="15">
      <c r="A7" s="422" t="s">
        <v>146</v>
      </c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</row>
    <row r="8" spans="1:23" ht="15">
      <c r="A8" s="55" t="s">
        <v>38</v>
      </c>
      <c r="B8" s="56"/>
      <c r="C8" s="57"/>
      <c r="D8" s="240"/>
      <c r="E8" s="56"/>
      <c r="F8" s="56"/>
      <c r="G8" s="58"/>
      <c r="H8" s="59"/>
      <c r="I8" s="60"/>
      <c r="J8" s="59"/>
      <c r="K8" s="59"/>
      <c r="L8" s="60"/>
      <c r="M8" s="61"/>
      <c r="N8" s="61"/>
      <c r="O8" s="60"/>
      <c r="P8" s="61"/>
      <c r="Q8" s="61"/>
      <c r="R8" s="61"/>
      <c r="S8" s="60"/>
      <c r="T8" s="61"/>
      <c r="U8" s="62" t="s">
        <v>59</v>
      </c>
      <c r="V8" s="61"/>
      <c r="W8" s="61"/>
    </row>
    <row r="9" spans="1:23" ht="15.75" customHeight="1">
      <c r="A9" s="432" t="s">
        <v>9</v>
      </c>
      <c r="B9" s="429" t="s">
        <v>34</v>
      </c>
      <c r="C9" s="434" t="s">
        <v>13</v>
      </c>
      <c r="D9" s="432" t="s">
        <v>3</v>
      </c>
      <c r="E9" s="429" t="s">
        <v>35</v>
      </c>
      <c r="F9" s="429" t="s">
        <v>13</v>
      </c>
      <c r="G9" s="429" t="s">
        <v>2</v>
      </c>
      <c r="H9" s="429" t="s">
        <v>8</v>
      </c>
      <c r="I9" s="431" t="s">
        <v>26</v>
      </c>
      <c r="J9" s="431"/>
      <c r="K9" s="431"/>
      <c r="L9" s="431" t="s">
        <v>27</v>
      </c>
      <c r="M9" s="431"/>
      <c r="N9" s="431"/>
      <c r="O9" s="431" t="s">
        <v>28</v>
      </c>
      <c r="P9" s="431"/>
      <c r="Q9" s="431"/>
      <c r="R9" s="423" t="s">
        <v>4</v>
      </c>
      <c r="S9" s="425" t="s">
        <v>5</v>
      </c>
      <c r="T9" s="427" t="s">
        <v>6</v>
      </c>
      <c r="U9" s="429" t="s">
        <v>18</v>
      </c>
      <c r="V9" s="63"/>
      <c r="W9" s="63"/>
    </row>
    <row r="10" spans="1:23" ht="43.5" customHeight="1" thickBot="1">
      <c r="A10" s="433"/>
      <c r="B10" s="430"/>
      <c r="C10" s="435"/>
      <c r="D10" s="433"/>
      <c r="E10" s="430"/>
      <c r="F10" s="430"/>
      <c r="G10" s="430"/>
      <c r="H10" s="430"/>
      <c r="I10" s="64" t="s">
        <v>14</v>
      </c>
      <c r="J10" s="65" t="s">
        <v>1</v>
      </c>
      <c r="K10" s="66" t="s">
        <v>9</v>
      </c>
      <c r="L10" s="64" t="s">
        <v>14</v>
      </c>
      <c r="M10" s="65" t="s">
        <v>1</v>
      </c>
      <c r="N10" s="66" t="s">
        <v>9</v>
      </c>
      <c r="O10" s="64" t="s">
        <v>14</v>
      </c>
      <c r="P10" s="65" t="s">
        <v>1</v>
      </c>
      <c r="Q10" s="66" t="s">
        <v>9</v>
      </c>
      <c r="R10" s="424"/>
      <c r="S10" s="426"/>
      <c r="T10" s="428"/>
      <c r="U10" s="430"/>
      <c r="V10" s="63"/>
      <c r="W10" s="63"/>
    </row>
    <row r="11" spans="1:23" s="145" customFormat="1" ht="39.75" customHeight="1">
      <c r="A11" s="239"/>
      <c r="B11" s="397" t="s">
        <v>147</v>
      </c>
      <c r="C11" s="229" t="s">
        <v>109</v>
      </c>
      <c r="D11" s="241" t="s">
        <v>29</v>
      </c>
      <c r="E11" s="198" t="s">
        <v>148</v>
      </c>
      <c r="F11" s="229" t="s">
        <v>45</v>
      </c>
      <c r="G11" s="174" t="s">
        <v>113</v>
      </c>
      <c r="H11" s="197" t="s">
        <v>149</v>
      </c>
      <c r="I11" s="231">
        <v>237.5</v>
      </c>
      <c r="J11" s="232">
        <f>I11/3.7</f>
        <v>64.1891891891892</v>
      </c>
      <c r="K11" s="233">
        <f>RANK(J11,J$11:J$11)</f>
        <v>1</v>
      </c>
      <c r="L11" s="231">
        <v>236.5</v>
      </c>
      <c r="M11" s="234">
        <f>L11/3.7</f>
        <v>63.91891891891892</v>
      </c>
      <c r="N11" s="233">
        <f>RANK(M11,M$11:M$11)</f>
        <v>1</v>
      </c>
      <c r="O11" s="231">
        <v>236.5</v>
      </c>
      <c r="P11" s="234">
        <f>O11/3.7</f>
        <v>63.91891891891892</v>
      </c>
      <c r="Q11" s="233">
        <f>RANK(P11,P$11:P$11)</f>
        <v>1</v>
      </c>
      <c r="R11" s="235"/>
      <c r="S11" s="236">
        <f>I11+L11+O11</f>
        <v>710.5</v>
      </c>
      <c r="T11" s="237">
        <f>S11/3/3.7</f>
        <v>64.009009009009</v>
      </c>
      <c r="U11" s="238"/>
      <c r="V11" s="144"/>
      <c r="W11" s="144"/>
    </row>
    <row r="12" spans="1:23" ht="20.25" customHeight="1">
      <c r="A12" s="71"/>
      <c r="B12" s="72"/>
      <c r="C12" s="73"/>
      <c r="D12" s="74"/>
      <c r="E12" s="124"/>
      <c r="F12" s="76"/>
      <c r="G12" s="77"/>
      <c r="H12" s="230"/>
      <c r="I12" s="79"/>
      <c r="J12" s="80"/>
      <c r="K12" s="81"/>
      <c r="L12" s="79"/>
      <c r="M12" s="82"/>
      <c r="N12" s="81"/>
      <c r="O12" s="79"/>
      <c r="P12" s="82"/>
      <c r="Q12" s="81"/>
      <c r="R12" s="81"/>
      <c r="S12" s="79"/>
      <c r="T12" s="83"/>
      <c r="U12" s="81"/>
      <c r="V12" s="68"/>
      <c r="W12" s="68"/>
    </row>
    <row r="13" spans="1:23" ht="15">
      <c r="A13" s="44"/>
      <c r="B13" s="85" t="s">
        <v>10</v>
      </c>
      <c r="C13" s="86"/>
      <c r="D13" s="152"/>
      <c r="E13" s="85"/>
      <c r="F13" s="85"/>
      <c r="G13" s="85"/>
      <c r="H13" s="87" t="s">
        <v>39</v>
      </c>
      <c r="I13" s="45"/>
      <c r="J13" s="84"/>
      <c r="K13" s="44"/>
      <c r="L13" s="45"/>
      <c r="M13" s="84"/>
      <c r="N13" s="44"/>
      <c r="O13" s="45"/>
      <c r="P13" s="84"/>
      <c r="Q13" s="44"/>
      <c r="R13" s="44"/>
      <c r="S13" s="45"/>
      <c r="T13" s="84"/>
      <c r="U13" s="44"/>
      <c r="V13" s="44"/>
      <c r="W13" s="44"/>
    </row>
    <row r="14" spans="1:23" ht="15">
      <c r="A14" s="44"/>
      <c r="B14" s="85"/>
      <c r="C14" s="86"/>
      <c r="D14" s="152"/>
      <c r="E14" s="85"/>
      <c r="F14" s="85"/>
      <c r="G14" s="85"/>
      <c r="H14" s="87"/>
      <c r="I14" s="45"/>
      <c r="J14" s="84"/>
      <c r="K14" s="44"/>
      <c r="L14" s="45"/>
      <c r="M14" s="84"/>
      <c r="N14" s="44"/>
      <c r="O14" s="45"/>
      <c r="P14" s="84"/>
      <c r="Q14" s="44"/>
      <c r="R14" s="44"/>
      <c r="S14" s="45"/>
      <c r="T14" s="84"/>
      <c r="U14" s="44"/>
      <c r="V14" s="44"/>
      <c r="W14" s="44"/>
    </row>
    <row r="15" spans="1:23" ht="15">
      <c r="A15" s="44"/>
      <c r="B15" s="85" t="s">
        <v>11</v>
      </c>
      <c r="C15" s="86"/>
      <c r="D15" s="152"/>
      <c r="E15" s="85"/>
      <c r="F15" s="85"/>
      <c r="G15" s="85"/>
      <c r="H15" s="87" t="s">
        <v>61</v>
      </c>
      <c r="I15" s="45"/>
      <c r="J15" s="84"/>
      <c r="K15" s="44"/>
      <c r="L15" s="45"/>
      <c r="M15" s="84"/>
      <c r="N15" s="44"/>
      <c r="O15" s="45"/>
      <c r="P15" s="84"/>
      <c r="Q15" s="44"/>
      <c r="R15" s="44"/>
      <c r="S15" s="45"/>
      <c r="T15" s="84"/>
      <c r="U15" s="44"/>
      <c r="V15" s="44"/>
      <c r="W15" s="44"/>
    </row>
    <row r="16" spans="2:8" ht="15">
      <c r="B16" s="88"/>
      <c r="C16" s="88"/>
      <c r="D16" s="149"/>
      <c r="E16" s="88"/>
      <c r="F16" s="88"/>
      <c r="G16" s="88"/>
      <c r="H16" s="88"/>
    </row>
    <row r="17" spans="2:8" ht="15">
      <c r="B17" s="85" t="s">
        <v>57</v>
      </c>
      <c r="H17" s="85" t="s">
        <v>60</v>
      </c>
    </row>
  </sheetData>
  <sheetProtection/>
  <mergeCells count="21">
    <mergeCell ref="A2:W2"/>
    <mergeCell ref="A3:W3"/>
    <mergeCell ref="A4:W4"/>
    <mergeCell ref="A5:W5"/>
    <mergeCell ref="A6:W6"/>
    <mergeCell ref="A7:W7"/>
    <mergeCell ref="A9:A10"/>
    <mergeCell ref="B9:B10"/>
    <mergeCell ref="C9:C10"/>
    <mergeCell ref="D9:D10"/>
    <mergeCell ref="E9:E10"/>
    <mergeCell ref="R9:R10"/>
    <mergeCell ref="S9:S10"/>
    <mergeCell ref="T9:T10"/>
    <mergeCell ref="U9:U10"/>
    <mergeCell ref="F9:F10"/>
    <mergeCell ref="G9:G10"/>
    <mergeCell ref="H9:H10"/>
    <mergeCell ref="I9:K9"/>
    <mergeCell ref="L9:N9"/>
    <mergeCell ref="O9:Q9"/>
  </mergeCells>
  <conditionalFormatting sqref="C11">
    <cfRule type="expression" priority="1" dxfId="0" stopIfTrue="1">
      <formula>$Q11=2018</formula>
    </cfRule>
  </conditionalFormatting>
  <conditionalFormatting sqref="B11">
    <cfRule type="expression" priority="2" dxfId="0" stopIfTrue="1">
      <formula>$Q11=2018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W32"/>
  <sheetViews>
    <sheetView zoomScale="106" zoomScaleNormal="106" workbookViewId="0" topLeftCell="A1">
      <selection activeCell="I13" sqref="I13"/>
    </sheetView>
  </sheetViews>
  <sheetFormatPr defaultColWidth="9.00390625" defaultRowHeight="12.75"/>
  <cols>
    <col min="1" max="1" width="5.125" style="54" customWidth="1"/>
    <col min="2" max="2" width="16.875" style="54" customWidth="1"/>
    <col min="3" max="3" width="0" style="54" hidden="1" customWidth="1"/>
    <col min="4" max="4" width="7.375" style="54" customWidth="1"/>
    <col min="5" max="5" width="23.375" style="54" customWidth="1"/>
    <col min="6" max="6" width="0" style="54" hidden="1" customWidth="1"/>
    <col min="7" max="7" width="14.00390625" style="54" hidden="1" customWidth="1"/>
    <col min="8" max="8" width="16.625" style="54" customWidth="1"/>
    <col min="9" max="10" width="9.125" style="54" customWidth="1"/>
    <col min="11" max="11" width="6.00390625" style="54" customWidth="1"/>
    <col min="12" max="13" width="9.125" style="54" customWidth="1"/>
    <col min="14" max="14" width="7.125" style="54" customWidth="1"/>
    <col min="15" max="16" width="9.125" style="54" customWidth="1"/>
    <col min="17" max="17" width="6.00390625" style="54" customWidth="1"/>
    <col min="18" max="18" width="6.25390625" style="54" customWidth="1"/>
    <col min="19" max="16384" width="9.125" style="54" customWidth="1"/>
  </cols>
  <sheetData>
    <row r="1" spans="1:23" ht="39.75" customHeight="1">
      <c r="A1" s="46"/>
      <c r="B1" s="450"/>
      <c r="C1" s="450"/>
      <c r="D1" s="450"/>
      <c r="E1" s="450"/>
      <c r="F1" s="46"/>
      <c r="G1" s="46"/>
      <c r="H1" s="46"/>
      <c r="I1" s="47"/>
      <c r="J1" s="48"/>
      <c r="K1" s="49"/>
      <c r="L1" s="50"/>
      <c r="M1" s="48"/>
      <c r="N1" s="49"/>
      <c r="O1" s="50"/>
      <c r="P1" s="48"/>
      <c r="Q1" s="49"/>
      <c r="R1" s="51"/>
      <c r="S1" s="52"/>
      <c r="T1" s="53"/>
      <c r="U1" s="51"/>
      <c r="V1" s="51"/>
      <c r="W1" s="51"/>
    </row>
    <row r="2" spans="1:23" ht="18">
      <c r="A2" s="418" t="s">
        <v>37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</row>
    <row r="3" spans="1:23" ht="15">
      <c r="A3" s="436" t="s">
        <v>7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</row>
    <row r="4" spans="1:23" ht="15">
      <c r="A4" s="420" t="s">
        <v>15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0"/>
    </row>
    <row r="5" spans="1:23" ht="15.75">
      <c r="A5" s="421" t="s">
        <v>31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</row>
    <row r="6" spans="1:23" ht="15.75">
      <c r="A6" s="421"/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</row>
    <row r="7" spans="1:23" ht="15">
      <c r="A7" s="437" t="s">
        <v>146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437"/>
      <c r="W7" s="437"/>
    </row>
    <row r="8" spans="1:23" ht="15.75" thickBot="1">
      <c r="A8" s="55" t="s">
        <v>38</v>
      </c>
      <c r="B8" s="56"/>
      <c r="C8" s="57"/>
      <c r="D8" s="56"/>
      <c r="E8" s="56"/>
      <c r="F8" s="56"/>
      <c r="G8" s="58"/>
      <c r="H8" s="59"/>
      <c r="I8" s="60"/>
      <c r="J8" s="59"/>
      <c r="K8" s="59"/>
      <c r="L8" s="60"/>
      <c r="M8" s="61"/>
      <c r="N8" s="61"/>
      <c r="O8" s="60"/>
      <c r="P8" s="61"/>
      <c r="Q8" s="61"/>
      <c r="R8" s="61"/>
      <c r="S8" s="60"/>
      <c r="T8" s="61"/>
      <c r="U8" s="62" t="s">
        <v>59</v>
      </c>
      <c r="V8" s="61"/>
      <c r="W8" s="61"/>
    </row>
    <row r="9" spans="1:23" ht="15" customHeight="1">
      <c r="A9" s="438" t="s">
        <v>9</v>
      </c>
      <c r="B9" s="440" t="s">
        <v>34</v>
      </c>
      <c r="C9" s="442" t="s">
        <v>13</v>
      </c>
      <c r="D9" s="444" t="s">
        <v>3</v>
      </c>
      <c r="E9" s="440" t="s">
        <v>35</v>
      </c>
      <c r="F9" s="440" t="s">
        <v>13</v>
      </c>
      <c r="G9" s="440" t="s">
        <v>2</v>
      </c>
      <c r="H9" s="440" t="s">
        <v>8</v>
      </c>
      <c r="I9" s="446" t="s">
        <v>150</v>
      </c>
      <c r="J9" s="446"/>
      <c r="K9" s="446"/>
      <c r="L9" s="446" t="s">
        <v>27</v>
      </c>
      <c r="M9" s="446"/>
      <c r="N9" s="446"/>
      <c r="O9" s="446" t="s">
        <v>151</v>
      </c>
      <c r="P9" s="446"/>
      <c r="Q9" s="446"/>
      <c r="R9" s="451" t="s">
        <v>4</v>
      </c>
      <c r="S9" s="453" t="s">
        <v>5</v>
      </c>
      <c r="T9" s="455" t="s">
        <v>6</v>
      </c>
      <c r="U9" s="457" t="s">
        <v>18</v>
      </c>
      <c r="V9" s="63"/>
      <c r="W9" s="63"/>
    </row>
    <row r="10" spans="1:23" ht="35.25" customHeight="1" thickBot="1">
      <c r="A10" s="439"/>
      <c r="B10" s="441"/>
      <c r="C10" s="443"/>
      <c r="D10" s="445"/>
      <c r="E10" s="441"/>
      <c r="F10" s="441"/>
      <c r="G10" s="441"/>
      <c r="H10" s="441"/>
      <c r="I10" s="112" t="s">
        <v>14</v>
      </c>
      <c r="J10" s="113" t="s">
        <v>1</v>
      </c>
      <c r="K10" s="114" t="s">
        <v>9</v>
      </c>
      <c r="L10" s="112" t="s">
        <v>14</v>
      </c>
      <c r="M10" s="113" t="s">
        <v>1</v>
      </c>
      <c r="N10" s="114" t="s">
        <v>9</v>
      </c>
      <c r="O10" s="112" t="s">
        <v>14</v>
      </c>
      <c r="P10" s="113" t="s">
        <v>1</v>
      </c>
      <c r="Q10" s="114" t="s">
        <v>9</v>
      </c>
      <c r="R10" s="452"/>
      <c r="S10" s="454"/>
      <c r="T10" s="456"/>
      <c r="U10" s="458"/>
      <c r="V10" s="63"/>
      <c r="W10" s="63"/>
    </row>
    <row r="11" spans="1:23" ht="16.5" customHeight="1" thickBot="1">
      <c r="A11" s="127"/>
      <c r="B11" s="179"/>
      <c r="C11" s="128"/>
      <c r="D11" s="129"/>
      <c r="E11" s="115"/>
      <c r="F11" s="115"/>
      <c r="G11" s="115"/>
      <c r="H11" s="449" t="s">
        <v>32</v>
      </c>
      <c r="I11" s="449"/>
      <c r="J11" s="449"/>
      <c r="K11" s="118"/>
      <c r="L11" s="116"/>
      <c r="M11" s="117"/>
      <c r="N11" s="118"/>
      <c r="O11" s="116"/>
      <c r="P11" s="117"/>
      <c r="Q11" s="118"/>
      <c r="R11" s="119"/>
      <c r="S11" s="120"/>
      <c r="T11" s="121"/>
      <c r="U11" s="122"/>
      <c r="V11" s="63"/>
      <c r="W11" s="63"/>
    </row>
    <row r="12" spans="1:23" s="283" customFormat="1" ht="35.25" customHeight="1">
      <c r="A12" s="277">
        <f aca="true" t="shared" si="0" ref="A12:A18">RANK(T12,T$12:T$18,0)</f>
        <v>1</v>
      </c>
      <c r="B12" s="301" t="s">
        <v>103</v>
      </c>
      <c r="C12" s="302" t="s">
        <v>104</v>
      </c>
      <c r="D12" s="208">
        <v>1</v>
      </c>
      <c r="E12" s="301" t="s">
        <v>105</v>
      </c>
      <c r="F12" s="302" t="s">
        <v>106</v>
      </c>
      <c r="G12" s="305" t="s">
        <v>107</v>
      </c>
      <c r="H12" s="212" t="s">
        <v>41</v>
      </c>
      <c r="I12" s="156">
        <v>199</v>
      </c>
      <c r="J12" s="278">
        <f aca="true" t="shared" si="1" ref="J12:J18">I12/3</f>
        <v>66.33333333333333</v>
      </c>
      <c r="K12" s="279">
        <f aca="true" t="shared" si="2" ref="K12:K18">RANK(J12,J$12:J$18,0)</f>
        <v>1</v>
      </c>
      <c r="L12" s="156">
        <v>197.5</v>
      </c>
      <c r="M12" s="278">
        <f aca="true" t="shared" si="3" ref="M12:M18">L12/3</f>
        <v>65.83333333333333</v>
      </c>
      <c r="N12" s="279">
        <f aca="true" t="shared" si="4" ref="N12:N18">RANK(M12,M$12:M$18,0)</f>
        <v>2</v>
      </c>
      <c r="O12" s="156">
        <v>204</v>
      </c>
      <c r="P12" s="278">
        <f aca="true" t="shared" si="5" ref="P12:P18">O12/3</f>
        <v>68</v>
      </c>
      <c r="Q12" s="279">
        <f aca="true" t="shared" si="6" ref="Q12:Q18">RANK(P12,P$12:P$18,0)</f>
        <v>1</v>
      </c>
      <c r="R12" s="307"/>
      <c r="S12" s="280">
        <f aca="true" t="shared" si="7" ref="S12:S18">I12+L12+O12</f>
        <v>600.5</v>
      </c>
      <c r="T12" s="281">
        <f aca="true" t="shared" si="8" ref="T12:T18">S12/3/3</f>
        <v>66.72222222222221</v>
      </c>
      <c r="U12" s="157">
        <v>2</v>
      </c>
      <c r="V12" s="282"/>
      <c r="W12" s="282"/>
    </row>
    <row r="13" spans="1:23" s="283" customFormat="1" ht="35.25" customHeight="1">
      <c r="A13" s="284">
        <f t="shared" si="0"/>
        <v>2</v>
      </c>
      <c r="B13" s="192" t="s">
        <v>95</v>
      </c>
      <c r="C13" s="204" t="s">
        <v>50</v>
      </c>
      <c r="D13" s="193">
        <v>1</v>
      </c>
      <c r="E13" s="194" t="s">
        <v>96</v>
      </c>
      <c r="F13" s="195"/>
      <c r="G13" s="196" t="s">
        <v>44</v>
      </c>
      <c r="H13" s="197" t="s">
        <v>41</v>
      </c>
      <c r="I13" s="161">
        <v>190</v>
      </c>
      <c r="J13" s="286">
        <f t="shared" si="1"/>
        <v>63.333333333333336</v>
      </c>
      <c r="K13" s="287">
        <f t="shared" si="2"/>
        <v>3</v>
      </c>
      <c r="L13" s="161">
        <v>200.5</v>
      </c>
      <c r="M13" s="286">
        <f t="shared" si="3"/>
        <v>66.83333333333333</v>
      </c>
      <c r="N13" s="287">
        <f t="shared" si="4"/>
        <v>1</v>
      </c>
      <c r="O13" s="161">
        <v>196</v>
      </c>
      <c r="P13" s="286">
        <f t="shared" si="5"/>
        <v>65.33333333333333</v>
      </c>
      <c r="Q13" s="287">
        <f t="shared" si="6"/>
        <v>2</v>
      </c>
      <c r="R13" s="158"/>
      <c r="S13" s="285">
        <f t="shared" si="7"/>
        <v>586.5</v>
      </c>
      <c r="T13" s="289">
        <f t="shared" si="8"/>
        <v>65.16666666666667</v>
      </c>
      <c r="U13" s="159">
        <v>2</v>
      </c>
      <c r="V13" s="282"/>
      <c r="W13" s="282"/>
    </row>
    <row r="14" spans="1:23" s="283" customFormat="1" ht="35.25" customHeight="1">
      <c r="A14" s="284">
        <f t="shared" si="0"/>
        <v>3</v>
      </c>
      <c r="B14" s="202" t="s">
        <v>86</v>
      </c>
      <c r="C14" s="201" t="s">
        <v>87</v>
      </c>
      <c r="D14" s="193">
        <v>1</v>
      </c>
      <c r="E14" s="202" t="s">
        <v>88</v>
      </c>
      <c r="F14" s="201" t="s">
        <v>89</v>
      </c>
      <c r="G14" s="203" t="s">
        <v>94</v>
      </c>
      <c r="H14" s="197" t="s">
        <v>41</v>
      </c>
      <c r="I14" s="161">
        <v>195.5</v>
      </c>
      <c r="J14" s="286">
        <f t="shared" si="1"/>
        <v>65.16666666666667</v>
      </c>
      <c r="K14" s="287">
        <f t="shared" si="2"/>
        <v>2</v>
      </c>
      <c r="L14" s="161">
        <v>194.5</v>
      </c>
      <c r="M14" s="286">
        <f t="shared" si="3"/>
        <v>64.83333333333333</v>
      </c>
      <c r="N14" s="287">
        <f t="shared" si="4"/>
        <v>3</v>
      </c>
      <c r="O14" s="161">
        <v>193</v>
      </c>
      <c r="P14" s="286">
        <f t="shared" si="5"/>
        <v>64.33333333333333</v>
      </c>
      <c r="Q14" s="287">
        <f t="shared" si="6"/>
        <v>3</v>
      </c>
      <c r="R14" s="158"/>
      <c r="S14" s="285">
        <f t="shared" si="7"/>
        <v>583</v>
      </c>
      <c r="T14" s="289">
        <f t="shared" si="8"/>
        <v>64.77777777777779</v>
      </c>
      <c r="U14" s="159">
        <v>3</v>
      </c>
      <c r="V14" s="282"/>
      <c r="W14" s="282"/>
    </row>
    <row r="15" spans="1:23" s="283" customFormat="1" ht="35.25" customHeight="1">
      <c r="A15" s="284">
        <f t="shared" si="0"/>
        <v>4</v>
      </c>
      <c r="B15" s="192" t="s">
        <v>84</v>
      </c>
      <c r="C15" s="303" t="s">
        <v>51</v>
      </c>
      <c r="D15" s="193" t="s">
        <v>30</v>
      </c>
      <c r="E15" s="304" t="s">
        <v>85</v>
      </c>
      <c r="F15" s="292" t="s">
        <v>52</v>
      </c>
      <c r="G15" s="196" t="s">
        <v>53</v>
      </c>
      <c r="H15" s="197" t="s">
        <v>41</v>
      </c>
      <c r="I15" s="167">
        <v>189.5</v>
      </c>
      <c r="J15" s="286">
        <f t="shared" si="1"/>
        <v>63.166666666666664</v>
      </c>
      <c r="K15" s="287">
        <f t="shared" si="2"/>
        <v>4</v>
      </c>
      <c r="L15" s="161">
        <v>193</v>
      </c>
      <c r="M15" s="286">
        <f t="shared" si="3"/>
        <v>64.33333333333333</v>
      </c>
      <c r="N15" s="287">
        <f t="shared" si="4"/>
        <v>4</v>
      </c>
      <c r="O15" s="161">
        <v>191</v>
      </c>
      <c r="P15" s="286">
        <f t="shared" si="5"/>
        <v>63.666666666666664</v>
      </c>
      <c r="Q15" s="287">
        <f t="shared" si="6"/>
        <v>5</v>
      </c>
      <c r="R15" s="166"/>
      <c r="S15" s="285">
        <f t="shared" si="7"/>
        <v>573.5</v>
      </c>
      <c r="T15" s="289">
        <f t="shared" si="8"/>
        <v>63.72222222222222</v>
      </c>
      <c r="U15" s="159"/>
      <c r="V15" s="282"/>
      <c r="W15" s="282"/>
    </row>
    <row r="16" spans="1:23" ht="42" customHeight="1">
      <c r="A16" s="284">
        <f t="shared" si="0"/>
        <v>5</v>
      </c>
      <c r="B16" s="202" t="s">
        <v>90</v>
      </c>
      <c r="C16" s="201" t="s">
        <v>91</v>
      </c>
      <c r="D16" s="193" t="s">
        <v>30</v>
      </c>
      <c r="E16" s="202" t="s">
        <v>92</v>
      </c>
      <c r="F16" s="201" t="s">
        <v>93</v>
      </c>
      <c r="G16" s="203" t="s">
        <v>94</v>
      </c>
      <c r="H16" s="197" t="s">
        <v>41</v>
      </c>
      <c r="I16" s="161">
        <v>185.5</v>
      </c>
      <c r="J16" s="286">
        <f t="shared" si="1"/>
        <v>61.833333333333336</v>
      </c>
      <c r="K16" s="287">
        <f t="shared" si="2"/>
        <v>5</v>
      </c>
      <c r="L16" s="161">
        <v>188</v>
      </c>
      <c r="M16" s="286">
        <f t="shared" si="3"/>
        <v>62.666666666666664</v>
      </c>
      <c r="N16" s="287">
        <f t="shared" si="4"/>
        <v>6</v>
      </c>
      <c r="O16" s="161">
        <v>193</v>
      </c>
      <c r="P16" s="286">
        <f t="shared" si="5"/>
        <v>64.33333333333333</v>
      </c>
      <c r="Q16" s="287">
        <f t="shared" si="6"/>
        <v>3</v>
      </c>
      <c r="R16" s="158"/>
      <c r="S16" s="285">
        <f t="shared" si="7"/>
        <v>566.5</v>
      </c>
      <c r="T16" s="289">
        <f t="shared" si="8"/>
        <v>62.94444444444445</v>
      </c>
      <c r="U16" s="159"/>
      <c r="V16" s="282"/>
      <c r="W16" s="282"/>
    </row>
    <row r="17" spans="1:23" s="283" customFormat="1" ht="42" customHeight="1">
      <c r="A17" s="284">
        <f t="shared" si="0"/>
        <v>6</v>
      </c>
      <c r="B17" s="202" t="s">
        <v>108</v>
      </c>
      <c r="C17" s="201" t="s">
        <v>109</v>
      </c>
      <c r="D17" s="396" t="s">
        <v>30</v>
      </c>
      <c r="E17" s="202" t="s">
        <v>110</v>
      </c>
      <c r="F17" s="201" t="s">
        <v>111</v>
      </c>
      <c r="G17" s="203" t="s">
        <v>112</v>
      </c>
      <c r="H17" s="197" t="s">
        <v>41</v>
      </c>
      <c r="I17" s="161">
        <v>183</v>
      </c>
      <c r="J17" s="286">
        <f t="shared" si="1"/>
        <v>61</v>
      </c>
      <c r="K17" s="287">
        <f t="shared" si="2"/>
        <v>6</v>
      </c>
      <c r="L17" s="161">
        <v>188.5</v>
      </c>
      <c r="M17" s="286">
        <f t="shared" si="3"/>
        <v>62.833333333333336</v>
      </c>
      <c r="N17" s="287">
        <f t="shared" si="4"/>
        <v>5</v>
      </c>
      <c r="O17" s="161">
        <v>186.5</v>
      </c>
      <c r="P17" s="286">
        <f t="shared" si="5"/>
        <v>62.166666666666664</v>
      </c>
      <c r="Q17" s="287">
        <f t="shared" si="6"/>
        <v>6</v>
      </c>
      <c r="R17" s="158"/>
      <c r="S17" s="285">
        <f t="shared" si="7"/>
        <v>558</v>
      </c>
      <c r="T17" s="289">
        <f t="shared" si="8"/>
        <v>62</v>
      </c>
      <c r="U17" s="159"/>
      <c r="V17" s="282"/>
      <c r="W17" s="282"/>
    </row>
    <row r="18" spans="1:23" s="283" customFormat="1" ht="35.25" customHeight="1" thickBot="1">
      <c r="A18" s="69">
        <f t="shared" si="0"/>
        <v>7</v>
      </c>
      <c r="B18" s="213" t="s">
        <v>97</v>
      </c>
      <c r="C18" s="214" t="s">
        <v>98</v>
      </c>
      <c r="D18" s="253" t="s">
        <v>0</v>
      </c>
      <c r="E18" s="213" t="s">
        <v>99</v>
      </c>
      <c r="F18" s="214" t="s">
        <v>100</v>
      </c>
      <c r="G18" s="215" t="s">
        <v>101</v>
      </c>
      <c r="H18" s="253" t="s">
        <v>102</v>
      </c>
      <c r="I18" s="306">
        <v>172.5</v>
      </c>
      <c r="J18" s="168">
        <f t="shared" si="1"/>
        <v>57.5</v>
      </c>
      <c r="K18" s="169">
        <f t="shared" si="2"/>
        <v>7</v>
      </c>
      <c r="L18" s="175">
        <v>180.5</v>
      </c>
      <c r="M18" s="168">
        <f t="shared" si="3"/>
        <v>60.166666666666664</v>
      </c>
      <c r="N18" s="169">
        <f t="shared" si="4"/>
        <v>7</v>
      </c>
      <c r="O18" s="175">
        <v>172</v>
      </c>
      <c r="P18" s="168">
        <f t="shared" si="5"/>
        <v>57.333333333333336</v>
      </c>
      <c r="Q18" s="169">
        <f t="shared" si="6"/>
        <v>7</v>
      </c>
      <c r="R18" s="308"/>
      <c r="S18" s="170">
        <f t="shared" si="7"/>
        <v>525</v>
      </c>
      <c r="T18" s="171">
        <f t="shared" si="8"/>
        <v>58.333333333333336</v>
      </c>
      <c r="U18" s="160"/>
      <c r="V18" s="63"/>
      <c r="W18" s="63"/>
    </row>
    <row r="19" spans="1:23" ht="15" customHeight="1" thickBot="1">
      <c r="A19" s="216"/>
      <c r="B19" s="217"/>
      <c r="C19" s="218"/>
      <c r="D19" s="219"/>
      <c r="E19" s="220"/>
      <c r="F19" s="221"/>
      <c r="G19" s="222"/>
      <c r="H19" s="223"/>
      <c r="I19" s="447" t="s">
        <v>33</v>
      </c>
      <c r="J19" s="448"/>
      <c r="K19" s="224"/>
      <c r="L19" s="225"/>
      <c r="M19" s="226"/>
      <c r="N19" s="224"/>
      <c r="O19" s="225"/>
      <c r="P19" s="226"/>
      <c r="Q19" s="224"/>
      <c r="R19" s="224"/>
      <c r="S19" s="225"/>
      <c r="T19" s="227"/>
      <c r="U19" s="228"/>
      <c r="V19" s="68"/>
      <c r="W19" s="68"/>
    </row>
    <row r="20" spans="1:23" ht="34.5" customHeight="1">
      <c r="A20" s="67">
        <f aca="true" t="shared" si="9" ref="A20:A26">RANK(T20,T$20:T$26,0)</f>
        <v>1</v>
      </c>
      <c r="B20" s="206" t="s">
        <v>62</v>
      </c>
      <c r="C20" s="207" t="s">
        <v>42</v>
      </c>
      <c r="D20" s="208" t="s">
        <v>0</v>
      </c>
      <c r="E20" s="209" t="s">
        <v>83</v>
      </c>
      <c r="F20" s="210"/>
      <c r="G20" s="211" t="s">
        <v>44</v>
      </c>
      <c r="H20" s="212" t="s">
        <v>41</v>
      </c>
      <c r="I20" s="138">
        <v>198</v>
      </c>
      <c r="J20" s="139">
        <f aca="true" t="shared" si="10" ref="J20:J26">I20/3</f>
        <v>66</v>
      </c>
      <c r="K20" s="140">
        <f aca="true" t="shared" si="11" ref="K20:K26">RANK(J20,J$20:J$26,0)</f>
        <v>2</v>
      </c>
      <c r="L20" s="138">
        <v>209.5</v>
      </c>
      <c r="M20" s="141">
        <f aca="true" t="shared" si="12" ref="M20:M26">L20/3</f>
        <v>69.83333333333333</v>
      </c>
      <c r="N20" s="140">
        <f aca="true" t="shared" si="13" ref="N20:N26">RANK(M20,M$20:M$26,0)</f>
        <v>1</v>
      </c>
      <c r="O20" s="138">
        <v>209.5</v>
      </c>
      <c r="P20" s="141">
        <f aca="true" t="shared" si="14" ref="P20:P26">O20/3</f>
        <v>69.83333333333333</v>
      </c>
      <c r="Q20" s="140">
        <f aca="true" t="shared" si="15" ref="Q20:Q26">RANK(P20,P$20:P$26,0)</f>
        <v>1</v>
      </c>
      <c r="R20" s="140"/>
      <c r="S20" s="138">
        <f aca="true" t="shared" si="16" ref="S20:S26">I20+L20+O20</f>
        <v>617</v>
      </c>
      <c r="T20" s="142">
        <f aca="true" t="shared" si="17" ref="T20:T26">S20/3/3</f>
        <v>68.55555555555556</v>
      </c>
      <c r="U20" s="143"/>
      <c r="V20" s="68"/>
      <c r="W20" s="68"/>
    </row>
    <row r="21" spans="1:23" s="283" customFormat="1" ht="34.5" customHeight="1">
      <c r="A21" s="70">
        <f t="shared" si="9"/>
        <v>2</v>
      </c>
      <c r="B21" s="192" t="s">
        <v>62</v>
      </c>
      <c r="C21" s="311" t="s">
        <v>42</v>
      </c>
      <c r="D21" s="193" t="s">
        <v>0</v>
      </c>
      <c r="E21" s="194" t="s">
        <v>63</v>
      </c>
      <c r="F21" s="314" t="s">
        <v>43</v>
      </c>
      <c r="G21" s="196" t="s">
        <v>44</v>
      </c>
      <c r="H21" s="197" t="s">
        <v>41</v>
      </c>
      <c r="I21" s="164">
        <v>203</v>
      </c>
      <c r="J21" s="162">
        <f t="shared" si="10"/>
        <v>67.66666666666667</v>
      </c>
      <c r="K21" s="163">
        <f t="shared" si="11"/>
        <v>1</v>
      </c>
      <c r="L21" s="164">
        <v>202</v>
      </c>
      <c r="M21" s="172">
        <f t="shared" si="12"/>
        <v>67.33333333333333</v>
      </c>
      <c r="N21" s="163">
        <f t="shared" si="13"/>
        <v>4</v>
      </c>
      <c r="O21" s="164">
        <v>203.5</v>
      </c>
      <c r="P21" s="172">
        <f t="shared" si="14"/>
        <v>67.83333333333333</v>
      </c>
      <c r="Q21" s="163">
        <f t="shared" si="15"/>
        <v>2</v>
      </c>
      <c r="R21" s="163"/>
      <c r="S21" s="164">
        <f t="shared" si="16"/>
        <v>608.5</v>
      </c>
      <c r="T21" s="165">
        <f t="shared" si="17"/>
        <v>67.61111111111111</v>
      </c>
      <c r="U21" s="173"/>
      <c r="V21" s="68"/>
      <c r="W21" s="68"/>
    </row>
    <row r="22" spans="1:23" s="283" customFormat="1" ht="34.5" customHeight="1">
      <c r="A22" s="284">
        <f t="shared" si="9"/>
        <v>3</v>
      </c>
      <c r="B22" s="202" t="s">
        <v>81</v>
      </c>
      <c r="C22" s="201" t="s">
        <v>46</v>
      </c>
      <c r="D22" s="203" t="s">
        <v>82</v>
      </c>
      <c r="E22" s="202" t="s">
        <v>65</v>
      </c>
      <c r="F22" s="201" t="s">
        <v>66</v>
      </c>
      <c r="G22" s="203" t="s">
        <v>67</v>
      </c>
      <c r="H22" s="197" t="s">
        <v>70</v>
      </c>
      <c r="I22" s="285">
        <v>194</v>
      </c>
      <c r="J22" s="286">
        <f t="shared" si="10"/>
        <v>64.66666666666667</v>
      </c>
      <c r="K22" s="287">
        <f t="shared" si="11"/>
        <v>3</v>
      </c>
      <c r="L22" s="285">
        <v>202.5</v>
      </c>
      <c r="M22" s="288">
        <f t="shared" si="12"/>
        <v>67.5</v>
      </c>
      <c r="N22" s="287">
        <f t="shared" si="13"/>
        <v>2</v>
      </c>
      <c r="O22" s="285">
        <v>198</v>
      </c>
      <c r="P22" s="288">
        <f t="shared" si="14"/>
        <v>66</v>
      </c>
      <c r="Q22" s="287">
        <f t="shared" si="15"/>
        <v>5</v>
      </c>
      <c r="R22" s="287"/>
      <c r="S22" s="285">
        <f t="shared" si="16"/>
        <v>594.5</v>
      </c>
      <c r="T22" s="289">
        <f t="shared" si="17"/>
        <v>66.05555555555556</v>
      </c>
      <c r="U22" s="290"/>
      <c r="V22" s="291"/>
      <c r="W22" s="291"/>
    </row>
    <row r="23" spans="1:23" s="283" customFormat="1" ht="34.5" customHeight="1">
      <c r="A23" s="284">
        <f t="shared" si="9"/>
        <v>4</v>
      </c>
      <c r="B23" s="202" t="s">
        <v>71</v>
      </c>
      <c r="C23" s="201" t="s">
        <v>72</v>
      </c>
      <c r="D23" s="293" t="s">
        <v>30</v>
      </c>
      <c r="E23" s="202" t="s">
        <v>73</v>
      </c>
      <c r="F23" s="201" t="s">
        <v>74</v>
      </c>
      <c r="G23" s="203" t="s">
        <v>75</v>
      </c>
      <c r="H23" s="197" t="s">
        <v>41</v>
      </c>
      <c r="I23" s="285">
        <v>192.5</v>
      </c>
      <c r="J23" s="286">
        <f t="shared" si="10"/>
        <v>64.16666666666667</v>
      </c>
      <c r="K23" s="287">
        <f t="shared" si="11"/>
        <v>4</v>
      </c>
      <c r="L23" s="285">
        <v>202.5</v>
      </c>
      <c r="M23" s="288">
        <f t="shared" si="12"/>
        <v>67.5</v>
      </c>
      <c r="N23" s="287">
        <f t="shared" si="13"/>
        <v>2</v>
      </c>
      <c r="O23" s="285">
        <v>199</v>
      </c>
      <c r="P23" s="288">
        <f t="shared" si="14"/>
        <v>66.33333333333333</v>
      </c>
      <c r="Q23" s="287">
        <f t="shared" si="15"/>
        <v>4</v>
      </c>
      <c r="R23" s="287"/>
      <c r="S23" s="285">
        <f t="shared" si="16"/>
        <v>594</v>
      </c>
      <c r="T23" s="289">
        <f t="shared" si="17"/>
        <v>66</v>
      </c>
      <c r="U23" s="290"/>
      <c r="V23" s="291"/>
      <c r="W23" s="291"/>
    </row>
    <row r="24" spans="1:23" s="283" customFormat="1" ht="34.5" customHeight="1">
      <c r="A24" s="284">
        <f t="shared" si="9"/>
        <v>5</v>
      </c>
      <c r="B24" s="202" t="s">
        <v>76</v>
      </c>
      <c r="C24" s="201" t="s">
        <v>77</v>
      </c>
      <c r="D24" s="193" t="s">
        <v>30</v>
      </c>
      <c r="E24" s="202" t="s">
        <v>78</v>
      </c>
      <c r="F24" s="201" t="s">
        <v>79</v>
      </c>
      <c r="G24" s="203" t="s">
        <v>80</v>
      </c>
      <c r="H24" s="197" t="s">
        <v>41</v>
      </c>
      <c r="I24" s="285">
        <v>192.5</v>
      </c>
      <c r="J24" s="286">
        <f t="shared" si="10"/>
        <v>64.16666666666667</v>
      </c>
      <c r="K24" s="287">
        <f t="shared" si="11"/>
        <v>4</v>
      </c>
      <c r="L24" s="285">
        <v>193</v>
      </c>
      <c r="M24" s="288">
        <f t="shared" si="12"/>
        <v>64.33333333333333</v>
      </c>
      <c r="N24" s="287">
        <f t="shared" si="13"/>
        <v>6</v>
      </c>
      <c r="O24" s="285">
        <v>201.5</v>
      </c>
      <c r="P24" s="288">
        <f t="shared" si="14"/>
        <v>67.16666666666667</v>
      </c>
      <c r="Q24" s="287">
        <f t="shared" si="15"/>
        <v>3</v>
      </c>
      <c r="R24" s="287"/>
      <c r="S24" s="285">
        <f t="shared" si="16"/>
        <v>587</v>
      </c>
      <c r="T24" s="289">
        <f t="shared" si="17"/>
        <v>65.22222222222221</v>
      </c>
      <c r="U24" s="290"/>
      <c r="V24" s="291"/>
      <c r="W24" s="291"/>
    </row>
    <row r="25" spans="1:23" s="283" customFormat="1" ht="34.5" customHeight="1">
      <c r="A25" s="284">
        <f t="shared" si="9"/>
        <v>6</v>
      </c>
      <c r="B25" s="202" t="s">
        <v>64</v>
      </c>
      <c r="C25" s="201" t="s">
        <v>49</v>
      </c>
      <c r="D25" s="193">
        <v>1</v>
      </c>
      <c r="E25" s="202" t="s">
        <v>65</v>
      </c>
      <c r="F25" s="201" t="s">
        <v>66</v>
      </c>
      <c r="G25" s="203" t="s">
        <v>67</v>
      </c>
      <c r="H25" s="197" t="s">
        <v>41</v>
      </c>
      <c r="I25" s="285">
        <v>189.5</v>
      </c>
      <c r="J25" s="286">
        <f t="shared" si="10"/>
        <v>63.166666666666664</v>
      </c>
      <c r="K25" s="287">
        <f t="shared" si="11"/>
        <v>6</v>
      </c>
      <c r="L25" s="285">
        <v>194.5</v>
      </c>
      <c r="M25" s="288">
        <f t="shared" si="12"/>
        <v>64.83333333333333</v>
      </c>
      <c r="N25" s="287">
        <f t="shared" si="13"/>
        <v>5</v>
      </c>
      <c r="O25" s="285">
        <v>194.5</v>
      </c>
      <c r="P25" s="288">
        <f t="shared" si="14"/>
        <v>64.83333333333333</v>
      </c>
      <c r="Q25" s="287">
        <f t="shared" si="15"/>
        <v>6</v>
      </c>
      <c r="R25" s="287"/>
      <c r="S25" s="285">
        <f t="shared" si="16"/>
        <v>578.5</v>
      </c>
      <c r="T25" s="289">
        <f t="shared" si="17"/>
        <v>64.27777777777779</v>
      </c>
      <c r="U25" s="290"/>
      <c r="V25" s="291"/>
      <c r="W25" s="291"/>
    </row>
    <row r="26" spans="1:23" ht="34.5" customHeight="1" thickBot="1">
      <c r="A26" s="294">
        <f t="shared" si="9"/>
        <v>7</v>
      </c>
      <c r="B26" s="309" t="s">
        <v>68</v>
      </c>
      <c r="C26" s="310"/>
      <c r="D26" s="312" t="s">
        <v>30</v>
      </c>
      <c r="E26" s="309" t="s">
        <v>69</v>
      </c>
      <c r="F26" s="313" t="s">
        <v>47</v>
      </c>
      <c r="G26" s="315" t="s">
        <v>48</v>
      </c>
      <c r="H26" s="316" t="s">
        <v>70</v>
      </c>
      <c r="I26" s="299">
        <v>185</v>
      </c>
      <c r="J26" s="297">
        <f t="shared" si="10"/>
        <v>61.666666666666664</v>
      </c>
      <c r="K26" s="298">
        <f t="shared" si="11"/>
        <v>7</v>
      </c>
      <c r="L26" s="299">
        <v>189</v>
      </c>
      <c r="M26" s="317">
        <f t="shared" si="12"/>
        <v>63</v>
      </c>
      <c r="N26" s="298">
        <f t="shared" si="13"/>
        <v>7</v>
      </c>
      <c r="O26" s="299">
        <v>187.5</v>
      </c>
      <c r="P26" s="317">
        <f t="shared" si="14"/>
        <v>62.5</v>
      </c>
      <c r="Q26" s="298">
        <f t="shared" si="15"/>
        <v>7</v>
      </c>
      <c r="R26" s="298"/>
      <c r="S26" s="299">
        <f t="shared" si="16"/>
        <v>561.5</v>
      </c>
      <c r="T26" s="300">
        <f t="shared" si="17"/>
        <v>62.388888888888886</v>
      </c>
      <c r="U26" s="318"/>
      <c r="V26" s="291"/>
      <c r="W26" s="291"/>
    </row>
    <row r="27" spans="1:23" ht="14.25" customHeight="1">
      <c r="A27" s="71"/>
      <c r="B27" s="72"/>
      <c r="C27" s="73"/>
      <c r="D27" s="74"/>
      <c r="E27" s="75"/>
      <c r="F27" s="76"/>
      <c r="G27" s="77"/>
      <c r="H27" s="78"/>
      <c r="I27" s="79"/>
      <c r="J27" s="80"/>
      <c r="K27" s="81"/>
      <c r="L27" s="79"/>
      <c r="M27" s="82"/>
      <c r="N27" s="81"/>
      <c r="O27" s="79"/>
      <c r="P27" s="82"/>
      <c r="Q27" s="81"/>
      <c r="R27" s="81"/>
      <c r="S27" s="79"/>
      <c r="T27" s="83"/>
      <c r="U27" s="81"/>
      <c r="V27" s="68"/>
      <c r="W27" s="68"/>
    </row>
    <row r="28" spans="1:23" ht="15">
      <c r="A28" s="44"/>
      <c r="B28" s="85" t="s">
        <v>10</v>
      </c>
      <c r="C28" s="86"/>
      <c r="D28" s="85"/>
      <c r="E28" s="85"/>
      <c r="F28" s="85"/>
      <c r="G28" s="85"/>
      <c r="H28" s="87" t="s">
        <v>39</v>
      </c>
      <c r="I28" s="45"/>
      <c r="J28" s="84"/>
      <c r="K28" s="44"/>
      <c r="L28" s="45"/>
      <c r="M28" s="84"/>
      <c r="N28" s="44"/>
      <c r="O28" s="45"/>
      <c r="P28" s="84"/>
      <c r="Q28" s="44"/>
      <c r="R28" s="44"/>
      <c r="S28" s="45"/>
      <c r="T28" s="84"/>
      <c r="U28" s="44"/>
      <c r="V28" s="44"/>
      <c r="W28" s="44"/>
    </row>
    <row r="29" spans="1:23" ht="15">
      <c r="A29" s="44"/>
      <c r="B29" s="85"/>
      <c r="C29" s="86"/>
      <c r="D29" s="85"/>
      <c r="E29" s="85"/>
      <c r="F29" s="85"/>
      <c r="G29" s="85"/>
      <c r="H29" s="87"/>
      <c r="I29" s="45"/>
      <c r="J29" s="84"/>
      <c r="K29" s="44"/>
      <c r="L29" s="45"/>
      <c r="M29" s="84"/>
      <c r="N29" s="44"/>
      <c r="O29" s="45"/>
      <c r="P29" s="84"/>
      <c r="Q29" s="44"/>
      <c r="R29" s="44"/>
      <c r="S29" s="45"/>
      <c r="T29" s="84"/>
      <c r="U29" s="44"/>
      <c r="V29" s="44"/>
      <c r="W29" s="44"/>
    </row>
    <row r="30" spans="1:23" ht="15">
      <c r="A30" s="44"/>
      <c r="B30" s="85" t="s">
        <v>11</v>
      </c>
      <c r="C30" s="86"/>
      <c r="D30" s="85"/>
      <c r="E30" s="85"/>
      <c r="F30" s="85"/>
      <c r="G30" s="85"/>
      <c r="H30" s="87" t="s">
        <v>61</v>
      </c>
      <c r="I30" s="45"/>
      <c r="J30" s="84"/>
      <c r="K30" s="44"/>
      <c r="L30" s="45"/>
      <c r="M30" s="84"/>
      <c r="N30" s="44"/>
      <c r="O30" s="45"/>
      <c r="P30" s="84"/>
      <c r="Q30" s="44"/>
      <c r="R30" s="44"/>
      <c r="S30" s="45"/>
      <c r="T30" s="84"/>
      <c r="U30" s="44"/>
      <c r="V30" s="44"/>
      <c r="W30" s="44"/>
    </row>
    <row r="31" spans="2:8" ht="15">
      <c r="B31" s="88"/>
      <c r="C31" s="88"/>
      <c r="D31" s="88"/>
      <c r="E31" s="88"/>
      <c r="F31" s="88"/>
      <c r="G31" s="88"/>
      <c r="H31" s="88"/>
    </row>
    <row r="32" spans="2:8" ht="15">
      <c r="B32" s="85" t="s">
        <v>57</v>
      </c>
      <c r="H32" s="85" t="s">
        <v>60</v>
      </c>
    </row>
  </sheetData>
  <sheetProtection/>
  <mergeCells count="24">
    <mergeCell ref="B1:E1"/>
    <mergeCell ref="R9:R10"/>
    <mergeCell ref="S9:S10"/>
    <mergeCell ref="T9:T10"/>
    <mergeCell ref="U9:U10"/>
    <mergeCell ref="O9:Q9"/>
    <mergeCell ref="A2:W2"/>
    <mergeCell ref="A3:W3"/>
    <mergeCell ref="A4:W4"/>
    <mergeCell ref="A5:W5"/>
    <mergeCell ref="I19:J19"/>
    <mergeCell ref="F9:F10"/>
    <mergeCell ref="G9:G10"/>
    <mergeCell ref="H9:H10"/>
    <mergeCell ref="I9:K9"/>
    <mergeCell ref="H11:J11"/>
    <mergeCell ref="A6:W6"/>
    <mergeCell ref="A7:W7"/>
    <mergeCell ref="A9:A10"/>
    <mergeCell ref="B9:B10"/>
    <mergeCell ref="C9:C10"/>
    <mergeCell ref="D9:D10"/>
    <mergeCell ref="E9:E10"/>
    <mergeCell ref="L9:N9"/>
  </mergeCells>
  <conditionalFormatting sqref="C25:D25">
    <cfRule type="expression" priority="12" dxfId="0" stopIfTrue="1">
      <formula>$R25=2018</formula>
    </cfRule>
  </conditionalFormatting>
  <conditionalFormatting sqref="C18">
    <cfRule type="expression" priority="1" dxfId="0" stopIfTrue="1">
      <formula>$R18=2018</formula>
    </cfRule>
  </conditionalFormatting>
  <conditionalFormatting sqref="B21">
    <cfRule type="expression" priority="17" dxfId="0" stopIfTrue="1">
      <formula>$R21=2018</formula>
    </cfRule>
  </conditionalFormatting>
  <conditionalFormatting sqref="C21">
    <cfRule type="expression" priority="16" dxfId="0" stopIfTrue="1">
      <formula>$R21=2018</formula>
    </cfRule>
  </conditionalFormatting>
  <conditionalFormatting sqref="B23:C23">
    <cfRule type="expression" priority="15" dxfId="0" stopIfTrue="1">
      <formula>$R23=2018</formula>
    </cfRule>
  </conditionalFormatting>
  <conditionalFormatting sqref="B24:C24">
    <cfRule type="expression" priority="14" dxfId="0" stopIfTrue="1">
      <formula>$R24=2018</formula>
    </cfRule>
  </conditionalFormatting>
  <conditionalFormatting sqref="B25">
    <cfRule type="expression" priority="13" dxfId="0" stopIfTrue="1">
      <formula>$R25=2018</formula>
    </cfRule>
  </conditionalFormatting>
  <conditionalFormatting sqref="B13">
    <cfRule type="expression" priority="11" dxfId="0" stopIfTrue="1">
      <formula>$R13=2018</formula>
    </cfRule>
  </conditionalFormatting>
  <conditionalFormatting sqref="C13">
    <cfRule type="expression" priority="10" dxfId="0" stopIfTrue="1">
      <formula>$R13=2018</formula>
    </cfRule>
  </conditionalFormatting>
  <conditionalFormatting sqref="C14">
    <cfRule type="expression" priority="8" dxfId="0" stopIfTrue="1">
      <formula>$R14=2018</formula>
    </cfRule>
  </conditionalFormatting>
  <conditionalFormatting sqref="B14">
    <cfRule type="expression" priority="9" dxfId="0" stopIfTrue="1">
      <formula>$R14=2018</formula>
    </cfRule>
  </conditionalFormatting>
  <conditionalFormatting sqref="B16">
    <cfRule type="expression" priority="7" dxfId="0" stopIfTrue="1">
      <formula>$R16=2018</formula>
    </cfRule>
  </conditionalFormatting>
  <conditionalFormatting sqref="C16">
    <cfRule type="expression" priority="6" dxfId="0" stopIfTrue="1">
      <formula>$R16=2018</formula>
    </cfRule>
  </conditionalFormatting>
  <conditionalFormatting sqref="B17:C17">
    <cfRule type="expression" priority="3" dxfId="0" stopIfTrue="1">
      <formula>$R21=2018</formula>
    </cfRule>
  </conditionalFormatting>
  <conditionalFormatting sqref="B18">
    <cfRule type="expression" priority="2" dxfId="0" stopIfTrue="1">
      <formula>$R18=2018</formula>
    </cfRule>
  </conditionalFormatting>
  <printOptions/>
  <pageMargins left="0.7" right="0.7" top="0.75" bottom="0.75" header="0.3" footer="0.3"/>
  <pageSetup horizontalDpi="600" verticalDpi="600" orientation="landscape" paperSize="9" scale="60" r:id="rId2"/>
  <colBreaks count="1" manualBreakCount="1">
    <brk id="2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X29"/>
  <sheetViews>
    <sheetView workbookViewId="0" topLeftCell="A7">
      <selection activeCell="O26" sqref="O26"/>
    </sheetView>
  </sheetViews>
  <sheetFormatPr defaultColWidth="9.00390625" defaultRowHeight="12.75"/>
  <cols>
    <col min="1" max="1" width="3.625" style="54" customWidth="1"/>
    <col min="2" max="2" width="15.625" style="54" customWidth="1"/>
    <col min="3" max="3" width="7.375" style="54" hidden="1" customWidth="1"/>
    <col min="4" max="4" width="5.375" style="54" customWidth="1"/>
    <col min="5" max="5" width="22.75390625" style="54" customWidth="1"/>
    <col min="6" max="6" width="0" style="54" hidden="1" customWidth="1"/>
    <col min="7" max="7" width="12.25390625" style="54" hidden="1" customWidth="1"/>
    <col min="8" max="8" width="17.75390625" style="54" customWidth="1"/>
    <col min="9" max="9" width="9.25390625" style="54" bestFit="1" customWidth="1"/>
    <col min="10" max="10" width="10.75390625" style="54" bestFit="1" customWidth="1"/>
    <col min="11" max="11" width="4.75390625" style="54" customWidth="1"/>
    <col min="12" max="12" width="9.25390625" style="54" bestFit="1" customWidth="1"/>
    <col min="13" max="13" width="9.875" style="54" bestFit="1" customWidth="1"/>
    <col min="14" max="14" width="4.625" style="54" customWidth="1"/>
    <col min="15" max="15" width="9.25390625" style="54" bestFit="1" customWidth="1"/>
    <col min="16" max="16" width="9.875" style="54" bestFit="1" customWidth="1"/>
    <col min="17" max="17" width="4.375" style="54" customWidth="1"/>
    <col min="18" max="18" width="4.625" style="54" customWidth="1"/>
    <col min="19" max="19" width="7.875" style="54" customWidth="1"/>
    <col min="20" max="20" width="9.875" style="54" bestFit="1" customWidth="1"/>
    <col min="21" max="21" width="6.875" style="54" customWidth="1"/>
    <col min="22" max="16384" width="9.125" style="54" customWidth="1"/>
  </cols>
  <sheetData>
    <row r="1" spans="1:23" ht="50.25" customHeight="1">
      <c r="A1" s="46"/>
      <c r="B1" s="46"/>
      <c r="C1" s="123"/>
      <c r="D1" s="46"/>
      <c r="E1" s="46"/>
      <c r="F1" s="46"/>
      <c r="G1" s="46"/>
      <c r="H1" s="46"/>
      <c r="I1" s="47"/>
      <c r="J1" s="48"/>
      <c r="K1" s="49"/>
      <c r="L1" s="50"/>
      <c r="M1" s="48"/>
      <c r="N1" s="49"/>
      <c r="O1" s="50"/>
      <c r="P1" s="48"/>
      <c r="Q1" s="49"/>
      <c r="R1" s="51"/>
      <c r="S1" s="52"/>
      <c r="T1" s="53"/>
      <c r="U1" s="51"/>
      <c r="V1" s="51"/>
      <c r="W1" s="51"/>
    </row>
    <row r="2" spans="1:23" ht="18">
      <c r="A2" s="418" t="s">
        <v>37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</row>
    <row r="3" spans="1:23" ht="15">
      <c r="A3" s="436" t="s">
        <v>7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</row>
    <row r="4" spans="1:23" ht="21.75" customHeight="1">
      <c r="A4" s="420" t="s">
        <v>15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0"/>
    </row>
    <row r="5" spans="1:23" ht="15.75">
      <c r="A5" s="421" t="s">
        <v>36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</row>
    <row r="6" spans="1:23" ht="15.75">
      <c r="A6" s="421"/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</row>
    <row r="7" spans="1:23" ht="15">
      <c r="A7" s="422" t="s">
        <v>58</v>
      </c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</row>
    <row r="8" spans="1:23" ht="15">
      <c r="A8" s="55" t="s">
        <v>38</v>
      </c>
      <c r="B8" s="56"/>
      <c r="C8" s="57"/>
      <c r="D8" s="56"/>
      <c r="E8" s="56"/>
      <c r="F8" s="56"/>
      <c r="G8" s="58"/>
      <c r="H8" s="59"/>
      <c r="I8" s="60"/>
      <c r="J8" s="59"/>
      <c r="K8" s="59"/>
      <c r="L8" s="60"/>
      <c r="M8" s="61"/>
      <c r="N8" s="61"/>
      <c r="O8" s="60"/>
      <c r="P8" s="61"/>
      <c r="Q8" s="61"/>
      <c r="R8" s="61"/>
      <c r="S8" s="60"/>
      <c r="T8" s="61"/>
      <c r="U8" s="62" t="s">
        <v>59</v>
      </c>
      <c r="V8" s="61"/>
      <c r="W8" s="61"/>
    </row>
    <row r="9" spans="1:23" ht="15.75" customHeight="1">
      <c r="A9" s="432" t="s">
        <v>9</v>
      </c>
      <c r="B9" s="429" t="s">
        <v>34</v>
      </c>
      <c r="C9" s="434" t="s">
        <v>13</v>
      </c>
      <c r="D9" s="432" t="s">
        <v>3</v>
      </c>
      <c r="E9" s="429" t="s">
        <v>35</v>
      </c>
      <c r="F9" s="429" t="s">
        <v>13</v>
      </c>
      <c r="G9" s="429" t="s">
        <v>2</v>
      </c>
      <c r="H9" s="429" t="s">
        <v>8</v>
      </c>
      <c r="I9" s="431" t="s">
        <v>150</v>
      </c>
      <c r="J9" s="431"/>
      <c r="K9" s="431"/>
      <c r="L9" s="431" t="s">
        <v>27</v>
      </c>
      <c r="M9" s="431"/>
      <c r="N9" s="431"/>
      <c r="O9" s="431" t="s">
        <v>151</v>
      </c>
      <c r="P9" s="431"/>
      <c r="Q9" s="431"/>
      <c r="R9" s="423" t="s">
        <v>4</v>
      </c>
      <c r="S9" s="425" t="s">
        <v>5</v>
      </c>
      <c r="T9" s="427" t="s">
        <v>6</v>
      </c>
      <c r="U9" s="429" t="s">
        <v>18</v>
      </c>
      <c r="V9" s="63"/>
      <c r="W9" s="63"/>
    </row>
    <row r="10" spans="1:23" ht="60" customHeight="1" thickBot="1">
      <c r="A10" s="433"/>
      <c r="B10" s="430"/>
      <c r="C10" s="435"/>
      <c r="D10" s="433"/>
      <c r="E10" s="430"/>
      <c r="F10" s="430"/>
      <c r="G10" s="430"/>
      <c r="H10" s="430"/>
      <c r="I10" s="64" t="s">
        <v>14</v>
      </c>
      <c r="J10" s="65" t="s">
        <v>1</v>
      </c>
      <c r="K10" s="66" t="s">
        <v>9</v>
      </c>
      <c r="L10" s="64" t="s">
        <v>14</v>
      </c>
      <c r="M10" s="65" t="s">
        <v>1</v>
      </c>
      <c r="N10" s="66" t="s">
        <v>9</v>
      </c>
      <c r="O10" s="64" t="s">
        <v>14</v>
      </c>
      <c r="P10" s="65" t="s">
        <v>1</v>
      </c>
      <c r="Q10" s="66" t="s">
        <v>9</v>
      </c>
      <c r="R10" s="424"/>
      <c r="S10" s="426"/>
      <c r="T10" s="428"/>
      <c r="U10" s="430"/>
      <c r="V10" s="63"/>
      <c r="W10" s="63"/>
    </row>
    <row r="11" spans="1:23" ht="18" customHeight="1" thickBot="1">
      <c r="A11" s="127"/>
      <c r="B11" s="115"/>
      <c r="C11" s="128"/>
      <c r="D11" s="129"/>
      <c r="E11" s="115"/>
      <c r="F11" s="115"/>
      <c r="G11" s="115"/>
      <c r="H11" s="115" t="s">
        <v>54</v>
      </c>
      <c r="I11" s="130"/>
      <c r="J11" s="131"/>
      <c r="K11" s="132"/>
      <c r="L11" s="130"/>
      <c r="M11" s="131"/>
      <c r="N11" s="132"/>
      <c r="O11" s="130"/>
      <c r="P11" s="131"/>
      <c r="Q11" s="132"/>
      <c r="R11" s="133"/>
      <c r="S11" s="134"/>
      <c r="T11" s="135"/>
      <c r="U11" s="136"/>
      <c r="V11" s="63"/>
      <c r="W11" s="63"/>
    </row>
    <row r="12" spans="1:23" s="283" customFormat="1" ht="39.75" customHeight="1" thickBot="1">
      <c r="A12" s="321">
        <f>RANK(T12,T$12:T$17,0)</f>
        <v>1</v>
      </c>
      <c r="B12" s="301" t="s">
        <v>125</v>
      </c>
      <c r="C12" s="322" t="s">
        <v>126</v>
      </c>
      <c r="D12" s="208" t="s">
        <v>30</v>
      </c>
      <c r="E12" s="301" t="s">
        <v>127</v>
      </c>
      <c r="F12" s="322" t="s">
        <v>128</v>
      </c>
      <c r="G12" s="305" t="s">
        <v>129</v>
      </c>
      <c r="H12" s="212" t="s">
        <v>70</v>
      </c>
      <c r="I12" s="280">
        <v>143</v>
      </c>
      <c r="J12" s="278">
        <f>I12/2.2</f>
        <v>65</v>
      </c>
      <c r="K12" s="279">
        <f>RANK(J12,J$12:J$17,0)</f>
        <v>1</v>
      </c>
      <c r="L12" s="280">
        <v>140</v>
      </c>
      <c r="M12" s="323">
        <f>L12/2.2</f>
        <v>63.63636363636363</v>
      </c>
      <c r="N12" s="279">
        <f>RANK(M12,M$12:M$17,0)</f>
        <v>1</v>
      </c>
      <c r="O12" s="280">
        <v>145.5</v>
      </c>
      <c r="P12" s="323">
        <f>O12/2.2</f>
        <v>66.13636363636363</v>
      </c>
      <c r="Q12" s="279">
        <f>RANK(P12,P$12:P$17,0)</f>
        <v>1</v>
      </c>
      <c r="R12" s="279"/>
      <c r="S12" s="280">
        <v>428.5</v>
      </c>
      <c r="T12" s="281">
        <f>S12/3/2.2</f>
        <v>64.92424242424242</v>
      </c>
      <c r="U12" s="324" t="s">
        <v>155</v>
      </c>
      <c r="V12" s="291"/>
      <c r="W12" s="291"/>
    </row>
    <row r="13" spans="1:23" s="283" customFormat="1" ht="39.75" customHeight="1" thickBot="1">
      <c r="A13" s="321">
        <f>RANK(T13,T$12:T$17,0)</f>
        <v>2</v>
      </c>
      <c r="B13" s="202" t="s">
        <v>153</v>
      </c>
      <c r="C13" s="325"/>
      <c r="D13" s="193">
        <v>2</v>
      </c>
      <c r="E13" s="390" t="s">
        <v>162</v>
      </c>
      <c r="F13" s="391" t="s">
        <v>163</v>
      </c>
      <c r="G13" s="371" t="s">
        <v>164</v>
      </c>
      <c r="H13" s="392" t="s">
        <v>41</v>
      </c>
      <c r="I13" s="285">
        <v>135.5</v>
      </c>
      <c r="J13" s="278">
        <f>I13/2.2</f>
        <v>61.590909090909086</v>
      </c>
      <c r="K13" s="287">
        <f>RANK(J13,J$12:J$17,0)</f>
        <v>3</v>
      </c>
      <c r="L13" s="285">
        <v>138</v>
      </c>
      <c r="M13" s="288">
        <f>L13/2.2</f>
        <v>62.72727272727272</v>
      </c>
      <c r="N13" s="287">
        <f>RANK(M13,M$12:M$17,0)</f>
        <v>2</v>
      </c>
      <c r="O13" s="285">
        <v>144.5</v>
      </c>
      <c r="P13" s="288">
        <f>O13/2.2</f>
        <v>65.68181818181817</v>
      </c>
      <c r="Q13" s="287">
        <f>RANK(P13,P$12:P$17,0)</f>
        <v>2</v>
      </c>
      <c r="R13" s="287"/>
      <c r="S13" s="285">
        <v>417.5</v>
      </c>
      <c r="T13" s="289">
        <f>S13/3/2.2</f>
        <v>63.25757575757575</v>
      </c>
      <c r="U13" s="324" t="s">
        <v>155</v>
      </c>
      <c r="V13" s="291"/>
      <c r="W13" s="291"/>
    </row>
    <row r="14" spans="1:23" s="283" customFormat="1" ht="39.75" customHeight="1" thickBot="1">
      <c r="A14" s="321">
        <f>RANK(T14,T$12:T$17,0)</f>
        <v>3</v>
      </c>
      <c r="B14" s="343" t="s">
        <v>130</v>
      </c>
      <c r="C14" s="345"/>
      <c r="D14" s="352" t="s">
        <v>30</v>
      </c>
      <c r="E14" s="343" t="s">
        <v>123</v>
      </c>
      <c r="F14" s="344"/>
      <c r="G14" s="345" t="s">
        <v>124</v>
      </c>
      <c r="H14" s="352" t="s">
        <v>70</v>
      </c>
      <c r="I14" s="353">
        <v>139</v>
      </c>
      <c r="J14" s="278">
        <f>I14/2.2</f>
        <v>63.18181818181818</v>
      </c>
      <c r="K14" s="287">
        <f>RANK(J14,J$12:J$17,0)</f>
        <v>2</v>
      </c>
      <c r="L14" s="353">
        <v>126</v>
      </c>
      <c r="M14" s="288">
        <f>L14/2.2</f>
        <v>57.272727272727266</v>
      </c>
      <c r="N14" s="287">
        <f>RANK(M14,M$12:M$17,0)</f>
        <v>4</v>
      </c>
      <c r="O14" s="353">
        <v>132</v>
      </c>
      <c r="P14" s="288">
        <f>O14/2.2</f>
        <v>59.99999999999999</v>
      </c>
      <c r="Q14" s="287">
        <f>RANK(P14,P$12:P$17,0)</f>
        <v>4</v>
      </c>
      <c r="R14" s="354">
        <v>1</v>
      </c>
      <c r="S14" s="346">
        <v>397</v>
      </c>
      <c r="T14" s="289">
        <f>S14/3/2.2-0.5</f>
        <v>59.65151515151515</v>
      </c>
      <c r="U14" s="355"/>
      <c r="V14" s="291"/>
      <c r="W14" s="291"/>
    </row>
    <row r="15" spans="1:23" s="283" customFormat="1" ht="34.5" customHeight="1" thickBot="1">
      <c r="A15" s="326">
        <f>RANK(T15,T$12:T$17,0)</f>
        <v>4</v>
      </c>
      <c r="B15" s="295" t="s">
        <v>122</v>
      </c>
      <c r="C15" s="310"/>
      <c r="D15" s="296" t="s">
        <v>30</v>
      </c>
      <c r="E15" s="295" t="s">
        <v>123</v>
      </c>
      <c r="F15" s="327"/>
      <c r="G15" s="296" t="s">
        <v>124</v>
      </c>
      <c r="H15" s="253" t="s">
        <v>70</v>
      </c>
      <c r="I15" s="346">
        <v>126.5</v>
      </c>
      <c r="J15" s="347">
        <f>I15/2.2</f>
        <v>57.49999999999999</v>
      </c>
      <c r="K15" s="372">
        <f>RANK(J15,J$12:J$17,0)</f>
        <v>4</v>
      </c>
      <c r="L15" s="346">
        <v>130</v>
      </c>
      <c r="M15" s="348">
        <f>L15/2.2</f>
        <v>59.090909090909086</v>
      </c>
      <c r="N15" s="372">
        <f>RANK(M15,M$12:M$17,0)</f>
        <v>3</v>
      </c>
      <c r="O15" s="346">
        <v>134.5</v>
      </c>
      <c r="P15" s="348">
        <f>O15/2.2</f>
        <v>61.13636363636363</v>
      </c>
      <c r="Q15" s="372">
        <f>RANK(P15,P$12:P$17,0)</f>
        <v>3</v>
      </c>
      <c r="R15" s="349"/>
      <c r="S15" s="346">
        <v>391</v>
      </c>
      <c r="T15" s="350">
        <f>S15/3/2.2</f>
        <v>59.24242424242424</v>
      </c>
      <c r="U15" s="351"/>
      <c r="V15" s="291"/>
      <c r="W15" s="291"/>
    </row>
    <row r="16" spans="1:23" s="283" customFormat="1" ht="39.75" customHeight="1">
      <c r="A16" s="365"/>
      <c r="B16" s="366" t="s">
        <v>156</v>
      </c>
      <c r="C16" s="367"/>
      <c r="D16" s="368" t="s">
        <v>157</v>
      </c>
      <c r="E16" s="369" t="s">
        <v>158</v>
      </c>
      <c r="F16" s="370" t="s">
        <v>159</v>
      </c>
      <c r="G16" s="370" t="s">
        <v>160</v>
      </c>
      <c r="H16" s="373" t="s">
        <v>41</v>
      </c>
      <c r="I16" s="381"/>
      <c r="J16" s="382"/>
      <c r="K16" s="383"/>
      <c r="L16" s="384"/>
      <c r="M16" s="385" t="s">
        <v>161</v>
      </c>
      <c r="N16" s="383"/>
      <c r="O16" s="384"/>
      <c r="P16" s="385"/>
      <c r="Q16" s="383"/>
      <c r="R16" s="386"/>
      <c r="S16" s="387"/>
      <c r="T16" s="388"/>
      <c r="U16" s="389"/>
      <c r="V16" s="291"/>
      <c r="W16" s="291"/>
    </row>
    <row r="17" spans="1:23" s="283" customFormat="1" ht="34.5" customHeight="1" thickBot="1">
      <c r="A17" s="326"/>
      <c r="B17" s="366" t="s">
        <v>165</v>
      </c>
      <c r="C17" s="393" t="s">
        <v>166</v>
      </c>
      <c r="D17" s="368" t="s">
        <v>30</v>
      </c>
      <c r="E17" s="369" t="s">
        <v>167</v>
      </c>
      <c r="F17" s="394" t="s">
        <v>159</v>
      </c>
      <c r="G17" s="395" t="s">
        <v>160</v>
      </c>
      <c r="H17" s="371" t="s">
        <v>41</v>
      </c>
      <c r="I17" s="374"/>
      <c r="J17" s="375"/>
      <c r="K17" s="376"/>
      <c r="L17" s="377"/>
      <c r="M17" s="378" t="s">
        <v>161</v>
      </c>
      <c r="N17" s="376"/>
      <c r="O17" s="377"/>
      <c r="P17" s="378"/>
      <c r="Q17" s="376"/>
      <c r="R17" s="376"/>
      <c r="S17" s="377"/>
      <c r="T17" s="379"/>
      <c r="U17" s="380"/>
      <c r="V17" s="291"/>
      <c r="W17" s="291"/>
    </row>
    <row r="18" spans="2:24" s="283" customFormat="1" ht="15">
      <c r="B18" s="329"/>
      <c r="C18" s="72"/>
      <c r="D18" s="330"/>
      <c r="E18" s="74"/>
      <c r="F18" s="72"/>
      <c r="G18" s="331"/>
      <c r="H18" s="332"/>
      <c r="I18" s="125"/>
      <c r="J18" s="333"/>
      <c r="K18" s="334"/>
      <c r="L18" s="335"/>
      <c r="M18" s="333"/>
      <c r="N18" s="334"/>
      <c r="O18" s="335"/>
      <c r="P18" s="333"/>
      <c r="Q18" s="336"/>
      <c r="R18" s="335"/>
      <c r="S18" s="335"/>
      <c r="T18" s="333"/>
      <c r="U18" s="337"/>
      <c r="V18" s="335"/>
      <c r="W18" s="291"/>
      <c r="X18" s="291"/>
    </row>
    <row r="19" spans="7:24" s="283" customFormat="1" ht="14.25" customHeight="1" thickBot="1">
      <c r="G19" s="459" t="s">
        <v>114</v>
      </c>
      <c r="H19" s="459"/>
      <c r="I19" s="459"/>
      <c r="K19" s="334"/>
      <c r="L19" s="338"/>
      <c r="M19" s="339"/>
      <c r="N19" s="334"/>
      <c r="O19" s="340"/>
      <c r="P19" s="341"/>
      <c r="Q19" s="342"/>
      <c r="R19" s="340"/>
      <c r="S19" s="340"/>
      <c r="T19" s="341"/>
      <c r="U19" s="342"/>
      <c r="V19" s="340"/>
      <c r="W19" s="340"/>
      <c r="X19" s="340"/>
    </row>
    <row r="20" spans="1:24" s="283" customFormat="1" ht="38.25" customHeight="1" thickBot="1">
      <c r="A20" s="137">
        <f>RANK(T20,T$20:T$21,0)</f>
        <v>1</v>
      </c>
      <c r="B20" s="357" t="s">
        <v>118</v>
      </c>
      <c r="C20" s="359" t="s">
        <v>40</v>
      </c>
      <c r="D20" s="208" t="s">
        <v>0</v>
      </c>
      <c r="E20" s="360" t="s">
        <v>119</v>
      </c>
      <c r="F20" s="252" t="s">
        <v>120</v>
      </c>
      <c r="G20" s="251" t="s">
        <v>121</v>
      </c>
      <c r="H20" s="212" t="s">
        <v>41</v>
      </c>
      <c r="I20" s="249">
        <v>152</v>
      </c>
      <c r="J20" s="139">
        <f>I20/2.2</f>
        <v>69.09090909090908</v>
      </c>
      <c r="K20" s="140">
        <f>RANK(J20,J$20:J$21,0)</f>
        <v>1</v>
      </c>
      <c r="L20" s="250">
        <v>155.5</v>
      </c>
      <c r="M20" s="141">
        <f>L20/2.2</f>
        <v>70.68181818181817</v>
      </c>
      <c r="N20" s="328">
        <f>RANK(M20,M$20:M$20,0)</f>
        <v>1</v>
      </c>
      <c r="O20" s="250">
        <v>150.5</v>
      </c>
      <c r="P20" s="141">
        <f>O20/2.2</f>
        <v>68.4090909090909</v>
      </c>
      <c r="Q20" s="279">
        <f>RANK(P21,P$21:P$21,0)</f>
        <v>1</v>
      </c>
      <c r="R20" s="250"/>
      <c r="S20" s="138">
        <v>458</v>
      </c>
      <c r="T20" s="255">
        <f>S20/3/2.2</f>
        <v>69.39393939393939</v>
      </c>
      <c r="U20" s="254"/>
      <c r="V20" s="54"/>
      <c r="W20" s="54"/>
      <c r="X20" s="54"/>
    </row>
    <row r="21" spans="1:24" ht="36" customHeight="1" thickBot="1">
      <c r="A21" s="356">
        <f>RANK(T21,T$20:T$21,0)</f>
        <v>2</v>
      </c>
      <c r="B21" s="358" t="s">
        <v>115</v>
      </c>
      <c r="C21" s="253"/>
      <c r="D21" s="253">
        <v>1</v>
      </c>
      <c r="E21" s="358" t="s">
        <v>116</v>
      </c>
      <c r="F21" s="253"/>
      <c r="G21" s="253" t="s">
        <v>117</v>
      </c>
      <c r="H21" s="253" t="s">
        <v>102</v>
      </c>
      <c r="I21" s="361">
        <v>150.5</v>
      </c>
      <c r="J21" s="297">
        <f>I21/2.2</f>
        <v>68.4090909090909</v>
      </c>
      <c r="K21" s="298">
        <f>RANK(J21,J$20:J$21,0)</f>
        <v>2</v>
      </c>
      <c r="L21" s="362">
        <v>139.5</v>
      </c>
      <c r="M21" s="317">
        <f>L21/2.2</f>
        <v>63.40909090909091</v>
      </c>
      <c r="N21" s="298">
        <f>RANK(M21,M$21:M$21,0)</f>
        <v>1</v>
      </c>
      <c r="O21" s="362">
        <v>145</v>
      </c>
      <c r="P21" s="317">
        <f>O21/2.2</f>
        <v>65.9090909090909</v>
      </c>
      <c r="Q21" s="279">
        <f>RANK(P21,P$21:P$21,0)</f>
        <v>1</v>
      </c>
      <c r="R21" s="362">
        <v>1</v>
      </c>
      <c r="S21" s="299">
        <v>435</v>
      </c>
      <c r="T21" s="363">
        <f>S21/3/2.2-0.5</f>
        <v>65.4090909090909</v>
      </c>
      <c r="U21" s="364"/>
      <c r="V21" s="340"/>
      <c r="W21" s="340"/>
      <c r="X21" s="340"/>
    </row>
    <row r="22" ht="15">
      <c r="I22" s="45"/>
    </row>
    <row r="24" spans="2:8" ht="15">
      <c r="B24" s="85" t="s">
        <v>10</v>
      </c>
      <c r="C24" s="86"/>
      <c r="D24" s="85"/>
      <c r="E24" s="85"/>
      <c r="F24" s="85"/>
      <c r="G24" s="85"/>
      <c r="H24" s="87" t="s">
        <v>39</v>
      </c>
    </row>
    <row r="25" spans="2:8" ht="15">
      <c r="B25" s="85"/>
      <c r="C25" s="86"/>
      <c r="D25" s="85"/>
      <c r="E25" s="85"/>
      <c r="F25" s="85"/>
      <c r="G25" s="85"/>
      <c r="H25" s="87"/>
    </row>
    <row r="26" spans="2:8" ht="15">
      <c r="B26" s="85" t="s">
        <v>11</v>
      </c>
      <c r="C26" s="86"/>
      <c r="D26" s="85"/>
      <c r="E26" s="85"/>
      <c r="F26" s="85"/>
      <c r="G26" s="85"/>
      <c r="H26" s="87" t="s">
        <v>61</v>
      </c>
    </row>
    <row r="27" spans="2:9" ht="15">
      <c r="B27" s="88"/>
      <c r="C27" s="88"/>
      <c r="D27" s="88"/>
      <c r="E27" s="88"/>
      <c r="F27" s="88"/>
      <c r="G27" s="88"/>
      <c r="H27" s="88"/>
      <c r="I27" s="126"/>
    </row>
    <row r="28" spans="2:9" ht="15">
      <c r="B28" s="85" t="s">
        <v>57</v>
      </c>
      <c r="H28" s="85" t="s">
        <v>60</v>
      </c>
      <c r="I28" s="126"/>
    </row>
    <row r="29" ht="15">
      <c r="I29" s="126"/>
    </row>
  </sheetData>
  <sheetProtection/>
  <mergeCells count="22">
    <mergeCell ref="D9:D10"/>
    <mergeCell ref="E9:E10"/>
    <mergeCell ref="R9:R10"/>
    <mergeCell ref="S9:S10"/>
    <mergeCell ref="T9:T10"/>
    <mergeCell ref="U9:U10"/>
    <mergeCell ref="F9:F10"/>
    <mergeCell ref="G9:G10"/>
    <mergeCell ref="H9:H10"/>
    <mergeCell ref="I9:K9"/>
    <mergeCell ref="L9:N9"/>
    <mergeCell ref="O9:Q9"/>
    <mergeCell ref="G19:I19"/>
    <mergeCell ref="A2:W2"/>
    <mergeCell ref="A3:W3"/>
    <mergeCell ref="A4:W4"/>
    <mergeCell ref="A5:W5"/>
    <mergeCell ref="A6:W6"/>
    <mergeCell ref="A7:W7"/>
    <mergeCell ref="A9:A10"/>
    <mergeCell ref="B9:B10"/>
    <mergeCell ref="C9:C10"/>
  </mergeCells>
  <conditionalFormatting sqref="D12">
    <cfRule type="expression" priority="6" dxfId="0" stopIfTrue="1">
      <formula>$R12=2018</formula>
    </cfRule>
  </conditionalFormatting>
  <conditionalFormatting sqref="B12">
    <cfRule type="expression" priority="5" dxfId="0" stopIfTrue="1">
      <formula>$R12=2018</formula>
    </cfRule>
  </conditionalFormatting>
  <conditionalFormatting sqref="B17:C17">
    <cfRule type="expression" priority="4" dxfId="0" stopIfTrue="1">
      <formula>$R17=2018</formula>
    </cfRule>
  </conditionalFormatting>
  <conditionalFormatting sqref="B13:C14">
    <cfRule type="expression" priority="20" dxfId="0" stopIfTrue="1">
      <formula>$R65535=2018</formula>
    </cfRule>
  </conditionalFormatting>
  <conditionalFormatting sqref="B16:C16">
    <cfRule type="expression" priority="21" dxfId="0" stopIfTrue="1">
      <formula>'ППД А'!#REF!=2018</formula>
    </cfRule>
  </conditionalFormatting>
  <conditionalFormatting sqref="B15:C15">
    <cfRule type="expression" priority="1" dxfId="0" stopIfTrue="1">
      <formula>$R15=2018</formula>
    </cfRule>
  </conditionalFormatting>
  <printOptions/>
  <pageMargins left="0.7" right="0.7" top="0.75" bottom="0.75" header="0.3" footer="0.3"/>
  <pageSetup fitToWidth="0" fitToHeight="1" horizontalDpi="600" verticalDpi="600" orientation="landscape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W20"/>
  <sheetViews>
    <sheetView workbookViewId="0" topLeftCell="A1">
      <selection activeCell="A5" sqref="A5:W5"/>
    </sheetView>
  </sheetViews>
  <sheetFormatPr defaultColWidth="9.00390625" defaultRowHeight="12.75"/>
  <cols>
    <col min="1" max="1" width="5.125" style="54" customWidth="1"/>
    <col min="2" max="2" width="16.875" style="54" customWidth="1"/>
    <col min="3" max="3" width="9.125" style="54" customWidth="1"/>
    <col min="4" max="4" width="7.375" style="54" customWidth="1"/>
    <col min="5" max="5" width="23.375" style="54" customWidth="1"/>
    <col min="6" max="6" width="9.125" style="54" customWidth="1"/>
    <col min="7" max="7" width="14.00390625" style="54" customWidth="1"/>
    <col min="8" max="8" width="16.625" style="54" customWidth="1"/>
    <col min="9" max="10" width="9.125" style="54" customWidth="1"/>
    <col min="11" max="11" width="6.00390625" style="54" customWidth="1"/>
    <col min="12" max="13" width="9.125" style="54" customWidth="1"/>
    <col min="14" max="14" width="7.125" style="54" customWidth="1"/>
    <col min="15" max="16" width="9.125" style="54" customWidth="1"/>
    <col min="17" max="17" width="6.00390625" style="54" customWidth="1"/>
    <col min="18" max="18" width="6.25390625" style="54" customWidth="1"/>
    <col min="19" max="16384" width="9.125" style="54" customWidth="1"/>
  </cols>
  <sheetData>
    <row r="1" spans="1:23" ht="39.75" customHeight="1">
      <c r="A1" s="46"/>
      <c r="B1" s="450"/>
      <c r="C1" s="450"/>
      <c r="D1" s="450"/>
      <c r="E1" s="450"/>
      <c r="F1" s="46"/>
      <c r="G1" s="46"/>
      <c r="H1" s="46"/>
      <c r="I1" s="47"/>
      <c r="J1" s="48"/>
      <c r="K1" s="49"/>
      <c r="L1" s="50"/>
      <c r="M1" s="48"/>
      <c r="N1" s="49"/>
      <c r="O1" s="50"/>
      <c r="P1" s="48"/>
      <c r="Q1" s="49"/>
      <c r="R1" s="51"/>
      <c r="S1" s="52"/>
      <c r="T1" s="53"/>
      <c r="U1" s="51"/>
      <c r="V1" s="51"/>
      <c r="W1" s="51"/>
    </row>
    <row r="2" spans="1:23" ht="18">
      <c r="A2" s="418" t="s">
        <v>37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</row>
    <row r="3" spans="1:23" ht="15">
      <c r="A3" s="436" t="s">
        <v>7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</row>
    <row r="4" spans="1:23" ht="15">
      <c r="A4" s="420" t="s">
        <v>15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0"/>
    </row>
    <row r="5" spans="1:23" ht="15.75">
      <c r="A5" s="421" t="s">
        <v>152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</row>
    <row r="6" spans="1:23" ht="15.75">
      <c r="A6" s="421"/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</row>
    <row r="7" spans="1:23" ht="15">
      <c r="A7" s="437" t="s">
        <v>146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437"/>
      <c r="W7" s="437"/>
    </row>
    <row r="8" spans="1:23" ht="15.75" thickBot="1">
      <c r="A8" s="55" t="s">
        <v>38</v>
      </c>
      <c r="B8" s="56"/>
      <c r="C8" s="57"/>
      <c r="D8" s="56"/>
      <c r="E8" s="56"/>
      <c r="F8" s="56"/>
      <c r="G8" s="58"/>
      <c r="H8" s="59"/>
      <c r="I8" s="60"/>
      <c r="J8" s="59"/>
      <c r="K8" s="59"/>
      <c r="L8" s="60"/>
      <c r="M8" s="61"/>
      <c r="N8" s="61"/>
      <c r="O8" s="60"/>
      <c r="P8" s="61"/>
      <c r="Q8" s="61"/>
      <c r="R8" s="61"/>
      <c r="S8" s="60"/>
      <c r="T8" s="61"/>
      <c r="U8" s="62" t="s">
        <v>59</v>
      </c>
      <c r="V8" s="61"/>
      <c r="W8" s="61"/>
    </row>
    <row r="9" spans="1:23" ht="15" customHeight="1">
      <c r="A9" s="438" t="s">
        <v>9</v>
      </c>
      <c r="B9" s="440" t="s">
        <v>34</v>
      </c>
      <c r="C9" s="442" t="s">
        <v>13</v>
      </c>
      <c r="D9" s="444" t="s">
        <v>3</v>
      </c>
      <c r="E9" s="440" t="s">
        <v>35</v>
      </c>
      <c r="F9" s="440" t="s">
        <v>13</v>
      </c>
      <c r="G9" s="440" t="s">
        <v>2</v>
      </c>
      <c r="H9" s="440" t="s">
        <v>8</v>
      </c>
      <c r="I9" s="446" t="s">
        <v>150</v>
      </c>
      <c r="J9" s="446"/>
      <c r="K9" s="446"/>
      <c r="L9" s="446" t="s">
        <v>27</v>
      </c>
      <c r="M9" s="446"/>
      <c r="N9" s="446"/>
      <c r="O9" s="446" t="s">
        <v>151</v>
      </c>
      <c r="P9" s="446"/>
      <c r="Q9" s="446"/>
      <c r="R9" s="451" t="s">
        <v>4</v>
      </c>
      <c r="S9" s="453" t="s">
        <v>5</v>
      </c>
      <c r="T9" s="455" t="s">
        <v>6</v>
      </c>
      <c r="U9" s="457" t="s">
        <v>18</v>
      </c>
      <c r="V9" s="63"/>
      <c r="W9" s="63"/>
    </row>
    <row r="10" spans="1:23" ht="35.25" customHeight="1" thickBot="1">
      <c r="A10" s="439"/>
      <c r="B10" s="441"/>
      <c r="C10" s="443"/>
      <c r="D10" s="445"/>
      <c r="E10" s="441"/>
      <c r="F10" s="441"/>
      <c r="G10" s="441"/>
      <c r="H10" s="441"/>
      <c r="I10" s="112" t="s">
        <v>14</v>
      </c>
      <c r="J10" s="113" t="s">
        <v>1</v>
      </c>
      <c r="K10" s="114" t="s">
        <v>9</v>
      </c>
      <c r="L10" s="112" t="s">
        <v>14</v>
      </c>
      <c r="M10" s="113" t="s">
        <v>1</v>
      </c>
      <c r="N10" s="114" t="s">
        <v>9</v>
      </c>
      <c r="O10" s="112" t="s">
        <v>14</v>
      </c>
      <c r="P10" s="113" t="s">
        <v>1</v>
      </c>
      <c r="Q10" s="114" t="s">
        <v>9</v>
      </c>
      <c r="R10" s="452"/>
      <c r="S10" s="454"/>
      <c r="T10" s="456"/>
      <c r="U10" s="458"/>
      <c r="V10" s="63"/>
      <c r="W10" s="63"/>
    </row>
    <row r="11" spans="1:23" ht="16.5" customHeight="1" thickBot="1">
      <c r="A11" s="127"/>
      <c r="B11" s="256"/>
      <c r="C11" s="128"/>
      <c r="D11" s="129"/>
      <c r="E11" s="256"/>
      <c r="F11" s="256"/>
      <c r="G11" s="256"/>
      <c r="H11" s="449" t="s">
        <v>32</v>
      </c>
      <c r="I11" s="449"/>
      <c r="J11" s="449"/>
      <c r="K11" s="118"/>
      <c r="L11" s="116"/>
      <c r="M11" s="117"/>
      <c r="N11" s="118"/>
      <c r="O11" s="116"/>
      <c r="P11" s="117"/>
      <c r="Q11" s="118"/>
      <c r="R11" s="119"/>
      <c r="S11" s="120"/>
      <c r="T11" s="121"/>
      <c r="U11" s="122"/>
      <c r="V11" s="63"/>
      <c r="W11" s="63"/>
    </row>
    <row r="12" spans="1:23" s="283" customFormat="1" ht="35.25" customHeight="1" thickBot="1">
      <c r="A12" s="277">
        <f>RANK(T12,T$12:T$14,0)</f>
        <v>1</v>
      </c>
      <c r="B12" s="198" t="s">
        <v>71</v>
      </c>
      <c r="C12" s="229" t="s">
        <v>72</v>
      </c>
      <c r="D12" s="200" t="s">
        <v>30</v>
      </c>
      <c r="E12" s="198" t="s">
        <v>73</v>
      </c>
      <c r="F12" s="229" t="s">
        <v>74</v>
      </c>
      <c r="G12" s="174" t="s">
        <v>75</v>
      </c>
      <c r="H12" s="197" t="s">
        <v>41</v>
      </c>
      <c r="I12" s="156">
        <v>219.5</v>
      </c>
      <c r="J12" s="278">
        <f>I12/3.3</f>
        <v>66.51515151515152</v>
      </c>
      <c r="K12" s="279">
        <f>RANK(J12,J$12:J$14,0)</f>
        <v>1</v>
      </c>
      <c r="L12" s="156">
        <v>221.5</v>
      </c>
      <c r="M12" s="278">
        <f>L12/3.3</f>
        <v>67.12121212121212</v>
      </c>
      <c r="N12" s="279">
        <f>RANK(M12,M$12:M$14,0)</f>
        <v>1</v>
      </c>
      <c r="O12" s="156">
        <v>219.5</v>
      </c>
      <c r="P12" s="278">
        <f>O12/3.3</f>
        <v>66.51515151515152</v>
      </c>
      <c r="Q12" s="279">
        <f>RANK(P12,P$12:P$14,0)</f>
        <v>1</v>
      </c>
      <c r="R12" s="307"/>
      <c r="S12" s="280">
        <f>I12+L12+O12</f>
        <v>660.5</v>
      </c>
      <c r="T12" s="281">
        <f>S12/3/3.3</f>
        <v>66.71717171717172</v>
      </c>
      <c r="U12" s="157"/>
      <c r="V12" s="282"/>
      <c r="W12" s="282"/>
    </row>
    <row r="13" spans="1:23" s="283" customFormat="1" ht="35.25" customHeight="1" thickBot="1">
      <c r="A13" s="284">
        <f>RANK(T13,T$12:T$14,0)</f>
        <v>2</v>
      </c>
      <c r="B13" s="198" t="s">
        <v>108</v>
      </c>
      <c r="C13" s="229" t="s">
        <v>109</v>
      </c>
      <c r="D13" s="319" t="s">
        <v>30</v>
      </c>
      <c r="E13" s="198" t="s">
        <v>110</v>
      </c>
      <c r="F13" s="229" t="s">
        <v>111</v>
      </c>
      <c r="G13" s="174" t="s">
        <v>112</v>
      </c>
      <c r="H13" s="197" t="s">
        <v>41</v>
      </c>
      <c r="I13" s="161">
        <v>210.5</v>
      </c>
      <c r="J13" s="278">
        <f>I13/3.3</f>
        <v>63.78787878787879</v>
      </c>
      <c r="K13" s="287">
        <f>RANK(J13,J$12:J$14,0)</f>
        <v>2</v>
      </c>
      <c r="L13" s="161">
        <v>214</v>
      </c>
      <c r="M13" s="278">
        <f>L13/3.3</f>
        <v>64.84848484848486</v>
      </c>
      <c r="N13" s="287">
        <f>RANK(M13,M$12:M$14,0)</f>
        <v>3</v>
      </c>
      <c r="O13" s="161">
        <v>215</v>
      </c>
      <c r="P13" s="278">
        <f>O13/3.3</f>
        <v>65.15151515151516</v>
      </c>
      <c r="Q13" s="287">
        <f>RANK(P13,P$12:P$14,0)</f>
        <v>2</v>
      </c>
      <c r="R13" s="158"/>
      <c r="S13" s="285">
        <f>I13+L13+O13</f>
        <v>639.5</v>
      </c>
      <c r="T13" s="289">
        <f>S13/3/3.3</f>
        <v>64.5959595959596</v>
      </c>
      <c r="U13" s="159"/>
      <c r="V13" s="282"/>
      <c r="W13" s="282"/>
    </row>
    <row r="14" spans="1:23" s="283" customFormat="1" ht="35.25" customHeight="1">
      <c r="A14" s="284">
        <f>RANK(T14,T$12:T$14,0)</f>
        <v>3</v>
      </c>
      <c r="B14" s="198" t="s">
        <v>76</v>
      </c>
      <c r="C14" s="229" t="s">
        <v>77</v>
      </c>
      <c r="D14" s="320" t="s">
        <v>30</v>
      </c>
      <c r="E14" s="198" t="s">
        <v>78</v>
      </c>
      <c r="F14" s="229" t="s">
        <v>79</v>
      </c>
      <c r="G14" s="174" t="s">
        <v>80</v>
      </c>
      <c r="H14" s="197" t="s">
        <v>41</v>
      </c>
      <c r="I14" s="161">
        <v>209.5</v>
      </c>
      <c r="J14" s="278">
        <f>I14/3.3</f>
        <v>63.48484848484849</v>
      </c>
      <c r="K14" s="287">
        <f>RANK(J14,J$12:J$14,0)</f>
        <v>3</v>
      </c>
      <c r="L14" s="161">
        <v>218.5</v>
      </c>
      <c r="M14" s="278">
        <f>L14/3.3</f>
        <v>66.21212121212122</v>
      </c>
      <c r="N14" s="287">
        <f>RANK(M14,M$12:M$14,0)</f>
        <v>2</v>
      </c>
      <c r="O14" s="161">
        <v>209</v>
      </c>
      <c r="P14" s="278">
        <f>O14/3.3</f>
        <v>63.333333333333336</v>
      </c>
      <c r="Q14" s="287">
        <f>RANK(P14,P$12:P$14,0)</f>
        <v>3</v>
      </c>
      <c r="R14" s="158"/>
      <c r="S14" s="285">
        <f>I14+L14+O14</f>
        <v>637</v>
      </c>
      <c r="T14" s="289">
        <f>S14/3/3.3</f>
        <v>64.34343434343435</v>
      </c>
      <c r="U14" s="159"/>
      <c r="V14" s="282"/>
      <c r="W14" s="282"/>
    </row>
    <row r="15" spans="1:23" ht="14.25" customHeight="1">
      <c r="A15" s="71"/>
      <c r="B15" s="72"/>
      <c r="C15" s="73"/>
      <c r="D15" s="74"/>
      <c r="E15" s="75"/>
      <c r="F15" s="76"/>
      <c r="G15" s="77"/>
      <c r="H15" s="78"/>
      <c r="I15" s="79"/>
      <c r="J15" s="80"/>
      <c r="K15" s="81"/>
      <c r="L15" s="79"/>
      <c r="M15" s="82"/>
      <c r="N15" s="81"/>
      <c r="O15" s="79"/>
      <c r="P15" s="82"/>
      <c r="Q15" s="81"/>
      <c r="R15" s="81"/>
      <c r="S15" s="79"/>
      <c r="T15" s="83"/>
      <c r="U15" s="81"/>
      <c r="V15" s="68"/>
      <c r="W15" s="68"/>
    </row>
    <row r="16" spans="1:23" ht="15">
      <c r="A16" s="44"/>
      <c r="B16" s="85" t="s">
        <v>10</v>
      </c>
      <c r="C16" s="86"/>
      <c r="D16" s="85"/>
      <c r="E16" s="85"/>
      <c r="F16" s="85"/>
      <c r="G16" s="85"/>
      <c r="H16" s="87" t="s">
        <v>39</v>
      </c>
      <c r="I16" s="45"/>
      <c r="J16" s="84"/>
      <c r="K16" s="44"/>
      <c r="L16" s="45"/>
      <c r="M16" s="84"/>
      <c r="N16" s="44"/>
      <c r="O16" s="45"/>
      <c r="P16" s="84"/>
      <c r="Q16" s="44"/>
      <c r="R16" s="44"/>
      <c r="S16" s="45"/>
      <c r="T16" s="84"/>
      <c r="U16" s="44"/>
      <c r="V16" s="44"/>
      <c r="W16" s="44"/>
    </row>
    <row r="17" spans="1:23" ht="15">
      <c r="A17" s="44"/>
      <c r="B17" s="85"/>
      <c r="C17" s="86"/>
      <c r="D17" s="85"/>
      <c r="E17" s="85"/>
      <c r="F17" s="85"/>
      <c r="G17" s="85"/>
      <c r="H17" s="87"/>
      <c r="I17" s="45"/>
      <c r="J17" s="84"/>
      <c r="K17" s="44"/>
      <c r="L17" s="45"/>
      <c r="M17" s="84"/>
      <c r="N17" s="44"/>
      <c r="O17" s="45"/>
      <c r="P17" s="84"/>
      <c r="Q17" s="44"/>
      <c r="R17" s="44"/>
      <c r="S17" s="45"/>
      <c r="T17" s="84"/>
      <c r="U17" s="44"/>
      <c r="V17" s="44"/>
      <c r="W17" s="44"/>
    </row>
    <row r="18" spans="1:23" ht="15">
      <c r="A18" s="44"/>
      <c r="B18" s="85" t="s">
        <v>11</v>
      </c>
      <c r="C18" s="86"/>
      <c r="D18" s="85"/>
      <c r="E18" s="85"/>
      <c r="F18" s="85"/>
      <c r="G18" s="85"/>
      <c r="H18" s="87" t="s">
        <v>61</v>
      </c>
      <c r="I18" s="45"/>
      <c r="J18" s="84"/>
      <c r="K18" s="44"/>
      <c r="L18" s="45"/>
      <c r="M18" s="84"/>
      <c r="N18" s="44"/>
      <c r="O18" s="45"/>
      <c r="P18" s="84"/>
      <c r="Q18" s="44"/>
      <c r="R18" s="44"/>
      <c r="S18" s="45"/>
      <c r="T18" s="84"/>
      <c r="U18" s="44"/>
      <c r="V18" s="44"/>
      <c r="W18" s="44"/>
    </row>
    <row r="19" spans="2:8" ht="15">
      <c r="B19" s="88"/>
      <c r="C19" s="88"/>
      <c r="D19" s="88"/>
      <c r="E19" s="88"/>
      <c r="F19" s="88"/>
      <c r="G19" s="88"/>
      <c r="H19" s="88"/>
    </row>
    <row r="20" spans="2:8" ht="15">
      <c r="B20" s="85" t="s">
        <v>57</v>
      </c>
      <c r="H20" s="85" t="s">
        <v>60</v>
      </c>
    </row>
  </sheetData>
  <sheetProtection/>
  <mergeCells count="23">
    <mergeCell ref="U9:U10"/>
    <mergeCell ref="I9:K9"/>
    <mergeCell ref="L9:N9"/>
    <mergeCell ref="O9:Q9"/>
    <mergeCell ref="R9:R10"/>
    <mergeCell ref="S9:S10"/>
    <mergeCell ref="T9:T10"/>
    <mergeCell ref="C9:C10"/>
    <mergeCell ref="D9:D10"/>
    <mergeCell ref="E9:E10"/>
    <mergeCell ref="F9:F10"/>
    <mergeCell ref="G9:G10"/>
    <mergeCell ref="H9:H10"/>
    <mergeCell ref="H11:J11"/>
    <mergeCell ref="B1:E1"/>
    <mergeCell ref="A2:W2"/>
    <mergeCell ref="A3:W3"/>
    <mergeCell ref="A4:W4"/>
    <mergeCell ref="A5:W5"/>
    <mergeCell ref="A6:W6"/>
    <mergeCell ref="A7:W7"/>
    <mergeCell ref="A9:A10"/>
    <mergeCell ref="B9:B10"/>
  </mergeCells>
  <conditionalFormatting sqref="C13">
    <cfRule type="expression" priority="1" dxfId="0" stopIfTrue="1">
      <formula>$R13=2018</formula>
    </cfRule>
  </conditionalFormatting>
  <conditionalFormatting sqref="B12">
    <cfRule type="expression" priority="6" dxfId="0" stopIfTrue="1">
      <formula>$R12=2018</formula>
    </cfRule>
  </conditionalFormatting>
  <conditionalFormatting sqref="C12">
    <cfRule type="expression" priority="5" dxfId="0" stopIfTrue="1">
      <formula>$R12=2018</formula>
    </cfRule>
  </conditionalFormatting>
  <conditionalFormatting sqref="B14">
    <cfRule type="expression" priority="4" dxfId="0" stopIfTrue="1">
      <formula>$R14=2018</formula>
    </cfRule>
  </conditionalFormatting>
  <conditionalFormatting sqref="C14">
    <cfRule type="expression" priority="3" dxfId="0" stopIfTrue="1">
      <formula>$R14=2018</formula>
    </cfRule>
  </conditionalFormatting>
  <conditionalFormatting sqref="B13">
    <cfRule type="expression" priority="2" dxfId="0" stopIfTrue="1">
      <formula>$R13=2018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AF25"/>
  <sheetViews>
    <sheetView workbookViewId="0" topLeftCell="A1">
      <selection activeCell="L22" sqref="L22"/>
    </sheetView>
  </sheetViews>
  <sheetFormatPr defaultColWidth="9.00390625" defaultRowHeight="12.75"/>
  <cols>
    <col min="1" max="1" width="4.875" style="149" customWidth="1"/>
    <col min="2" max="2" width="14.875" style="0" customWidth="1"/>
    <col min="3" max="3" width="8.375" style="0" hidden="1" customWidth="1"/>
    <col min="4" max="4" width="7.375" style="0" customWidth="1"/>
    <col min="5" max="5" width="23.625" style="0" customWidth="1"/>
    <col min="6" max="6" width="0" style="0" hidden="1" customWidth="1"/>
    <col min="7" max="7" width="15.375" style="0" customWidth="1"/>
    <col min="8" max="8" width="7.875" style="150" customWidth="1"/>
    <col min="9" max="9" width="9.625" style="0" customWidth="1"/>
    <col min="10" max="10" width="4.875" style="0" customWidth="1"/>
    <col min="11" max="11" width="8.00390625" style="150" customWidth="1"/>
    <col min="12" max="12" width="11.375" style="0" customWidth="1"/>
    <col min="13" max="13" width="3.625" style="0" customWidth="1"/>
    <col min="14" max="14" width="8.375" style="150" customWidth="1"/>
    <col min="15" max="15" width="9.375" style="0" customWidth="1"/>
    <col min="16" max="16" width="3.75390625" style="0" customWidth="1"/>
    <col min="17" max="17" width="4.875" style="150" customWidth="1"/>
    <col min="18" max="18" width="8.00390625" style="0" customWidth="1"/>
    <col min="19" max="19" width="9.125" style="0" customWidth="1"/>
    <col min="20" max="20" width="7.75390625" style="0" hidden="1" customWidth="1"/>
  </cols>
  <sheetData>
    <row r="1" ht="12.75"/>
    <row r="2" ht="12.75"/>
    <row r="3" spans="2:28" ht="18" customHeight="1">
      <c r="B3" s="148"/>
      <c r="E3" s="418" t="s">
        <v>37</v>
      </c>
      <c r="F3" s="418"/>
      <c r="G3" s="418"/>
      <c r="H3" s="418"/>
      <c r="I3" s="418"/>
      <c r="J3" s="418"/>
      <c r="K3" s="418"/>
      <c r="L3" s="418"/>
      <c r="M3" s="418"/>
      <c r="N3" s="418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</row>
    <row r="4" spans="5:32" ht="15">
      <c r="E4" s="436" t="s">
        <v>7</v>
      </c>
      <c r="F4" s="436"/>
      <c r="G4" s="436"/>
      <c r="H4" s="436"/>
      <c r="I4" s="436"/>
      <c r="J4" s="436"/>
      <c r="K4" s="436"/>
      <c r="L4" s="436"/>
      <c r="M4" s="436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</row>
    <row r="5" spans="5:28" ht="15">
      <c r="E5" s="420" t="s">
        <v>15</v>
      </c>
      <c r="F5" s="420"/>
      <c r="G5" s="420"/>
      <c r="H5" s="420"/>
      <c r="I5" s="420"/>
      <c r="J5" s="420"/>
      <c r="K5" s="420"/>
      <c r="L5" s="420"/>
      <c r="M5" s="420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</row>
    <row r="7" ht="12.75">
      <c r="E7" s="185" t="s">
        <v>146</v>
      </c>
    </row>
    <row r="9" spans="16:17" ht="12.75">
      <c r="P9" s="7"/>
      <c r="Q9" s="153"/>
    </row>
    <row r="10" spans="2:20" ht="13.5" thickBot="1">
      <c r="B10" s="154" t="s">
        <v>38</v>
      </c>
      <c r="R10" s="471">
        <v>43800</v>
      </c>
      <c r="S10" s="471"/>
      <c r="T10" s="471"/>
    </row>
    <row r="11" spans="1:20" ht="13.5" thickBot="1">
      <c r="A11" s="155"/>
      <c r="B11" s="146"/>
      <c r="C11" s="146"/>
      <c r="D11" s="146"/>
      <c r="E11" s="146"/>
      <c r="F11" s="146"/>
      <c r="G11" s="146"/>
      <c r="H11" s="151"/>
      <c r="I11" s="146"/>
      <c r="J11" s="146"/>
      <c r="K11" s="151"/>
      <c r="L11" s="146"/>
      <c r="M11" s="146"/>
      <c r="N11" s="151"/>
      <c r="O11" s="146"/>
      <c r="P11" s="146"/>
      <c r="Q11" s="151"/>
      <c r="R11" s="146"/>
      <c r="S11" s="146"/>
      <c r="T11" s="147"/>
    </row>
    <row r="12" spans="1:20" ht="15" customHeight="1">
      <c r="A12" s="460" t="s">
        <v>9</v>
      </c>
      <c r="B12" s="462" t="s">
        <v>55</v>
      </c>
      <c r="C12" s="464" t="s">
        <v>13</v>
      </c>
      <c r="D12" s="466" t="s">
        <v>3</v>
      </c>
      <c r="E12" s="469" t="s">
        <v>56</v>
      </c>
      <c r="F12" s="469" t="s">
        <v>13</v>
      </c>
      <c r="G12" s="469" t="s">
        <v>8</v>
      </c>
      <c r="H12" s="468" t="s">
        <v>150</v>
      </c>
      <c r="I12" s="468"/>
      <c r="J12" s="468"/>
      <c r="K12" s="468" t="s">
        <v>27</v>
      </c>
      <c r="L12" s="468"/>
      <c r="M12" s="468"/>
      <c r="N12" s="468" t="s">
        <v>151</v>
      </c>
      <c r="O12" s="468"/>
      <c r="P12" s="468"/>
      <c r="Q12" s="466" t="s">
        <v>4</v>
      </c>
      <c r="R12" s="474" t="s">
        <v>5</v>
      </c>
      <c r="S12" s="476" t="s">
        <v>6</v>
      </c>
      <c r="T12" s="472" t="s">
        <v>18</v>
      </c>
    </row>
    <row r="13" spans="1:20" ht="55.5" customHeight="1" thickBot="1">
      <c r="A13" s="461"/>
      <c r="B13" s="463"/>
      <c r="C13" s="465"/>
      <c r="D13" s="467"/>
      <c r="E13" s="470"/>
      <c r="F13" s="470"/>
      <c r="G13" s="470"/>
      <c r="H13" s="176" t="s">
        <v>14</v>
      </c>
      <c r="I13" s="177" t="s">
        <v>1</v>
      </c>
      <c r="J13" s="178" t="s">
        <v>9</v>
      </c>
      <c r="K13" s="176" t="s">
        <v>14</v>
      </c>
      <c r="L13" s="177" t="s">
        <v>1</v>
      </c>
      <c r="M13" s="178" t="s">
        <v>9</v>
      </c>
      <c r="N13" s="176" t="s">
        <v>14</v>
      </c>
      <c r="O13" s="177" t="s">
        <v>1</v>
      </c>
      <c r="P13" s="178" t="s">
        <v>9</v>
      </c>
      <c r="Q13" s="467"/>
      <c r="R13" s="475"/>
      <c r="S13" s="477"/>
      <c r="T13" s="473"/>
    </row>
    <row r="15" spans="1:22" ht="15.75" thickBot="1">
      <c r="A15" s="263"/>
      <c r="B15" s="264"/>
      <c r="C15" s="265"/>
      <c r="D15" s="266"/>
      <c r="E15" s="267"/>
      <c r="F15" s="265"/>
      <c r="G15" s="270" t="s">
        <v>138</v>
      </c>
      <c r="H15" s="268"/>
      <c r="I15" s="269"/>
      <c r="K15" s="271"/>
      <c r="L15" s="272"/>
      <c r="M15" s="273"/>
      <c r="N15" s="271"/>
      <c r="O15" s="272"/>
      <c r="P15" s="273"/>
      <c r="Q15" s="271"/>
      <c r="R15" s="264"/>
      <c r="S15" s="274"/>
      <c r="T15" s="275"/>
      <c r="U15" s="265"/>
      <c r="V15" s="276"/>
    </row>
    <row r="16" spans="1:22" ht="39" thickBot="1">
      <c r="A16" s="137">
        <f>RANK(R16,R$16:R$18,0)</f>
        <v>1</v>
      </c>
      <c r="B16" s="198" t="s">
        <v>139</v>
      </c>
      <c r="C16" s="199" t="s">
        <v>140</v>
      </c>
      <c r="D16" s="193" t="s">
        <v>30</v>
      </c>
      <c r="E16" s="198" t="s">
        <v>141</v>
      </c>
      <c r="F16" s="199" t="s">
        <v>142</v>
      </c>
      <c r="G16" s="197" t="s">
        <v>41</v>
      </c>
      <c r="H16" s="242">
        <v>90</v>
      </c>
      <c r="I16" s="243">
        <f>H16/1.3</f>
        <v>69.23076923076923</v>
      </c>
      <c r="J16" s="244">
        <f>RANK(I16,I$16:I$18,0)</f>
        <v>1</v>
      </c>
      <c r="K16" s="242">
        <v>90.5</v>
      </c>
      <c r="L16" s="243">
        <f>K16/1.3</f>
        <v>69.61538461538461</v>
      </c>
      <c r="M16" s="244">
        <f>RANK(L16,L$16:L$18,0)</f>
        <v>1</v>
      </c>
      <c r="N16" s="245">
        <v>95</v>
      </c>
      <c r="O16" s="243">
        <f>N16/1.3</f>
        <v>73.07692307692308</v>
      </c>
      <c r="P16" s="244">
        <f>RANK(O16,O$16:O$18,0)</f>
        <v>1</v>
      </c>
      <c r="Q16" s="242"/>
      <c r="R16" s="246">
        <f>H16+K16+N16</f>
        <v>275.5</v>
      </c>
      <c r="S16" s="247">
        <f>R16/3/1.3</f>
        <v>70.64102564102564</v>
      </c>
      <c r="T16" s="248"/>
      <c r="V16" s="276"/>
    </row>
    <row r="17" spans="1:20" ht="39" thickBot="1">
      <c r="A17" s="137">
        <f>RANK(R17,R$16:R$18,0)</f>
        <v>2</v>
      </c>
      <c r="B17" s="198" t="s">
        <v>143</v>
      </c>
      <c r="C17" s="199" t="s">
        <v>144</v>
      </c>
      <c r="D17" s="193" t="s">
        <v>30</v>
      </c>
      <c r="E17" s="198" t="s">
        <v>141</v>
      </c>
      <c r="F17" s="199" t="s">
        <v>142</v>
      </c>
      <c r="G17" s="197" t="s">
        <v>41</v>
      </c>
      <c r="H17" s="242">
        <v>89</v>
      </c>
      <c r="I17" s="243">
        <f>H17/1.3</f>
        <v>68.46153846153845</v>
      </c>
      <c r="J17" s="244">
        <f>RANK(I17,I$16:I$18,0)</f>
        <v>2</v>
      </c>
      <c r="K17" s="242">
        <v>89</v>
      </c>
      <c r="L17" s="243">
        <f>K17/1.3</f>
        <v>68.46153846153845</v>
      </c>
      <c r="M17" s="244">
        <f>RANK(L17,L$16:L$18,0)</f>
        <v>2</v>
      </c>
      <c r="N17" s="245">
        <v>90</v>
      </c>
      <c r="O17" s="243">
        <f>N17/1.3</f>
        <v>69.23076923076923</v>
      </c>
      <c r="P17" s="244">
        <f>RANK(O17,O$16:O$18,0)</f>
        <v>2</v>
      </c>
      <c r="Q17" s="242"/>
      <c r="R17" s="246">
        <f>H17+K17+N17</f>
        <v>268</v>
      </c>
      <c r="S17" s="247">
        <f>R17/3/1.3</f>
        <v>68.71794871794872</v>
      </c>
      <c r="T17" s="248"/>
    </row>
    <row r="18" spans="1:22" ht="32.25" thickBot="1">
      <c r="A18" s="137">
        <f>RANK(R18,R$16:R$18,0)</f>
        <v>3</v>
      </c>
      <c r="B18" s="198" t="s">
        <v>154</v>
      </c>
      <c r="C18" s="199"/>
      <c r="D18" s="193" t="s">
        <v>30</v>
      </c>
      <c r="E18" s="390" t="s">
        <v>162</v>
      </c>
      <c r="F18" s="199"/>
      <c r="G18" s="197" t="s">
        <v>41</v>
      </c>
      <c r="H18" s="242">
        <v>85</v>
      </c>
      <c r="I18" s="243">
        <f>H18/1.3</f>
        <v>65.38461538461539</v>
      </c>
      <c r="J18" s="244">
        <f>RANK(I18,I$16:I$18,0)</f>
        <v>3</v>
      </c>
      <c r="K18" s="242">
        <v>86</v>
      </c>
      <c r="L18" s="243">
        <f>K18/1.3</f>
        <v>66.15384615384615</v>
      </c>
      <c r="M18" s="244">
        <f>RANK(L18,L$16:L$18,0)</f>
        <v>3</v>
      </c>
      <c r="N18" s="245">
        <v>87</v>
      </c>
      <c r="O18" s="243">
        <f>N18/1.3</f>
        <v>66.92307692307692</v>
      </c>
      <c r="P18" s="244">
        <f>RANK(O18,O$16:O$18,0)</f>
        <v>3</v>
      </c>
      <c r="Q18" s="242"/>
      <c r="R18" s="246">
        <f>H18+K18+N18</f>
        <v>258</v>
      </c>
      <c r="S18" s="247">
        <f>R18/3/1.3</f>
        <v>66.15384615384615</v>
      </c>
      <c r="T18" s="248"/>
      <c r="V18" s="276"/>
    </row>
    <row r="19" ht="12.75">
      <c r="J19" s="185"/>
    </row>
    <row r="20" spans="2:9" ht="15">
      <c r="B20" s="85" t="s">
        <v>10</v>
      </c>
      <c r="C20" s="85" t="s">
        <v>10</v>
      </c>
      <c r="D20" s="86"/>
      <c r="E20" s="85"/>
      <c r="F20" s="85"/>
      <c r="G20" s="87" t="s">
        <v>39</v>
      </c>
      <c r="I20" s="45"/>
    </row>
    <row r="21" spans="2:9" ht="15">
      <c r="B21" s="85"/>
      <c r="C21" s="85"/>
      <c r="D21" s="86"/>
      <c r="E21" s="85"/>
      <c r="F21" s="85"/>
      <c r="G21" s="85"/>
      <c r="H21" s="87"/>
      <c r="I21" s="45"/>
    </row>
    <row r="22" spans="2:9" ht="15">
      <c r="B22" s="85" t="s">
        <v>11</v>
      </c>
      <c r="C22" s="85" t="s">
        <v>11</v>
      </c>
      <c r="D22" s="86"/>
      <c r="E22" s="85"/>
      <c r="F22" s="85"/>
      <c r="G22" s="87" t="s">
        <v>61</v>
      </c>
      <c r="I22" s="45"/>
    </row>
    <row r="23" spans="2:9" ht="15">
      <c r="B23" s="88"/>
      <c r="C23" s="88"/>
      <c r="D23" s="88"/>
      <c r="E23" s="88"/>
      <c r="F23" s="88"/>
      <c r="G23" s="88"/>
      <c r="H23" s="88"/>
      <c r="I23" s="54"/>
    </row>
    <row r="24" spans="2:9" ht="15">
      <c r="B24" s="85" t="s">
        <v>57</v>
      </c>
      <c r="C24" s="85" t="s">
        <v>57</v>
      </c>
      <c r="D24" s="54"/>
      <c r="E24" s="54"/>
      <c r="F24" s="54"/>
      <c r="G24" s="85" t="s">
        <v>60</v>
      </c>
      <c r="I24" s="54"/>
    </row>
    <row r="25" spans="3:9" ht="15">
      <c r="C25" s="54"/>
      <c r="D25" s="54"/>
      <c r="E25" s="54"/>
      <c r="F25" s="54"/>
      <c r="G25" s="54"/>
      <c r="H25" s="54"/>
      <c r="I25" s="54"/>
    </row>
  </sheetData>
  <sheetProtection/>
  <mergeCells count="18">
    <mergeCell ref="S12:S13"/>
    <mergeCell ref="G12:G13"/>
    <mergeCell ref="R10:T10"/>
    <mergeCell ref="E3:N3"/>
    <mergeCell ref="E4:M4"/>
    <mergeCell ref="E5:M5"/>
    <mergeCell ref="Q12:Q13"/>
    <mergeCell ref="F12:F13"/>
    <mergeCell ref="T12:T13"/>
    <mergeCell ref="R12:R13"/>
    <mergeCell ref="H12:J12"/>
    <mergeCell ref="K12:M12"/>
    <mergeCell ref="A12:A13"/>
    <mergeCell ref="B12:B13"/>
    <mergeCell ref="C12:C13"/>
    <mergeCell ref="D12:D13"/>
    <mergeCell ref="N12:P12"/>
    <mergeCell ref="E12:E13"/>
  </mergeCells>
  <conditionalFormatting sqref="B16:C18">
    <cfRule type="expression" priority="18" dxfId="0" stopIfTrue="1">
      <formula>$O16=2018</formula>
    </cfRule>
  </conditionalFormatting>
  <printOptions/>
  <pageMargins left="0.9055118110236221" right="0.11811023622047245" top="0.35433070866141736" bottom="0.35433070866141736" header="0.31496062992125984" footer="0.31496062992125984"/>
  <pageSetup fitToHeight="1" fitToWidth="1"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Черный Сэмурай</cp:lastModifiedBy>
  <cp:lastPrinted>2019-12-01T10:16:29Z</cp:lastPrinted>
  <dcterms:created xsi:type="dcterms:W3CDTF">2003-01-17T08:18:30Z</dcterms:created>
  <dcterms:modified xsi:type="dcterms:W3CDTF">2019-12-07T13:43:20Z</dcterms:modified>
  <cp:category/>
  <cp:version/>
  <cp:contentType/>
  <cp:contentStatus/>
</cp:coreProperties>
</file>