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0" yWindow="0" windowWidth="16380" windowHeight="7635" tabRatio="613" activeTab="0"/>
  </bookViews>
  <sheets>
    <sheet name="ППЮ" sheetId="8" r:id="rId1"/>
    <sheet name="ПП дети" sheetId="5" r:id="rId2"/>
  </sheets>
  <definedNames>
    <definedName name="__xlnm.Print_Area" localSheetId="1">'ПП дети'!$A$1:$T$27</definedName>
    <definedName name="__xlnm.Print_Area" localSheetId="0">'ППЮ'!$A$1:$T$23</definedName>
    <definedName name="__паспорта_ФКСР_лошади" localSheetId="1">"#REF!"</definedName>
    <definedName name="__паспорта_ФКСР_лошади">"#REF!"</definedName>
    <definedName name="Test" localSheetId="1">"#REF!"</definedName>
    <definedName name="Test">"#REF!"</definedName>
    <definedName name="БП" localSheetId="1">"#REF!"</definedName>
    <definedName name="БП">"#REF!"</definedName>
    <definedName name="в" localSheetId="1">"#REF!"</definedName>
    <definedName name="в">"#REF!"</definedName>
    <definedName name="Владелец__________________________лошади" localSheetId="1">"#REF!"</definedName>
    <definedName name="Владелец__________________________лошади">"#REF!"</definedName>
    <definedName name="Звание__разряд" localSheetId="1">"#REF!"</definedName>
    <definedName name="Звание__разряд">"#REF!"</definedName>
    <definedName name="Ира" localSheetId="1">"#REF!"</definedName>
    <definedName name="Ира">"#REF!"</definedName>
    <definedName name="Кличка_лошади__г.р.__пол__масть.__порода" localSheetId="1">"#REF!"</definedName>
    <definedName name="Кличка_лошади__г.р.__пол__масть.__порода">"#REF!"</definedName>
    <definedName name="Команда__регион" localSheetId="1">"#REF!"</definedName>
    <definedName name="Команда__регион">"#REF!"</definedName>
    <definedName name="Люб_1" localSheetId="1">"#REF!"</definedName>
    <definedName name="Люб_1">"#REF!"</definedName>
    <definedName name="Мастер_лист" localSheetId="1">"#REF!"</definedName>
    <definedName name="Мастер_лист">"#REF!"</definedName>
    <definedName name="МП" localSheetId="1">"#REF!"</definedName>
    <definedName name="МП">"#REF!"</definedName>
    <definedName name="_xlnm.Print_Area" localSheetId="1">'ПП дети'!$A$1:$T$27</definedName>
    <definedName name="_xlnm.Print_Area" localSheetId="0">'ППЮ'!$A$1:$T$23</definedName>
    <definedName name="омлвдмолдод" localSheetId="1">"#REF!"</definedName>
    <definedName name="омлвдмолдод">"#REF!"</definedName>
    <definedName name="ПП_д" localSheetId="1">"#REF!"</definedName>
    <definedName name="ПП_д">"#REF!"</definedName>
    <definedName name="ПП_юр" localSheetId="1">"#REF!"</definedName>
    <definedName name="ПП_юр">"#REF!"</definedName>
    <definedName name="ПП_Юш" localSheetId="1">"#REF!"</definedName>
    <definedName name="ПП_Юш">"#REF!"</definedName>
    <definedName name="СП__1" localSheetId="1">"#REF!"</definedName>
    <definedName name="СП__1">"#REF!"</definedName>
    <definedName name="СП__2" localSheetId="1">"#REF!"</definedName>
    <definedName name="СП__2">"#REF!"</definedName>
    <definedName name="СП2" localSheetId="1">"#REF!"</definedName>
    <definedName name="СП2">"#REF!"</definedName>
    <definedName name="Схема" localSheetId="1">"#REF!"</definedName>
    <definedName name="Схема">"#REF!"</definedName>
    <definedName name="тарлыодпаопдлродлод" localSheetId="1">"#REF!"</definedName>
    <definedName name="тарлыодпаопдлродлод">"#REF!"</definedName>
    <definedName name="Фамилия__имя" localSheetId="1">"#REF!"</definedName>
    <definedName name="Фамилия__имя">"#REF!"</definedName>
    <definedName name="фыв" localSheetId="1">"#REF!"</definedName>
    <definedName name="фыв">"#REF!"</definedName>
  </definedNames>
  <calcPr calcId="124519"/>
</workbook>
</file>

<file path=xl/sharedStrings.xml><?xml version="1.0" encoding="utf-8"?>
<sst xmlns="http://schemas.openxmlformats.org/spreadsheetml/2006/main" count="206" uniqueCount="113">
  <si>
    <t>Выездка</t>
  </si>
  <si>
    <t>б/р</t>
  </si>
  <si>
    <t>КМС</t>
  </si>
  <si>
    <t>ЧВ</t>
  </si>
  <si>
    <t>009542</t>
  </si>
  <si>
    <t>Де Валухофф А.</t>
  </si>
  <si>
    <t>ну</t>
  </si>
  <si>
    <t>ПРЕТТИ СОН-09</t>
  </si>
  <si>
    <t>007520</t>
  </si>
  <si>
    <r>
      <t>САЗЕРЛЭНД-06</t>
    </r>
    <r>
      <rPr>
        <sz val="9"/>
        <rFont val="Times New Roman"/>
        <family val="1"/>
      </rPr>
      <t>, мер., т-гнед., вестф., Сандро Хит</t>
    </r>
  </si>
  <si>
    <t xml:space="preserve">Диконенко С. </t>
  </si>
  <si>
    <t>013552</t>
  </si>
  <si>
    <r>
      <t>БИГЕТА-08</t>
    </r>
    <r>
      <rPr>
        <sz val="9"/>
        <color indexed="8"/>
        <rFont val="Times New Roman"/>
        <family val="1"/>
      </rPr>
      <t xml:space="preserve">, коб., т-гнед., ганн., Бисмарк, к/з "Веедерн" </t>
    </r>
  </si>
  <si>
    <t xml:space="preserve">Фролова А. </t>
  </si>
  <si>
    <t>Предварительный приз - юноши</t>
  </si>
  <si>
    <t>№ паспорта</t>
  </si>
  <si>
    <t>Владелец</t>
  </si>
  <si>
    <t>Технические результаты</t>
  </si>
  <si>
    <t>Место</t>
  </si>
  <si>
    <t>Фамилия, имя всадника</t>
  </si>
  <si>
    <t>Разряд, звание</t>
  </si>
  <si>
    <t>Кличка лошади, г.р., пол, масть, порода, отец, место рождения</t>
  </si>
  <si>
    <t>Регион, команда</t>
  </si>
  <si>
    <t>Н</t>
  </si>
  <si>
    <t>С</t>
  </si>
  <si>
    <t>М</t>
  </si>
  <si>
    <t>Кол. ошиб.</t>
  </si>
  <si>
    <t>Всего 
баллов</t>
  </si>
  <si>
    <t>Всего %</t>
  </si>
  <si>
    <t>Баллы</t>
  </si>
  <si>
    <t>%</t>
  </si>
  <si>
    <t>по схеме</t>
  </si>
  <si>
    <t>техн.</t>
  </si>
  <si>
    <t>Главный судья</t>
  </si>
  <si>
    <t>Главный секретарь</t>
  </si>
  <si>
    <t>Мироненко Ю.А., ВК, Московская обл.</t>
  </si>
  <si>
    <t>ю</t>
  </si>
  <si>
    <t>Предварительный приз- дети</t>
  </si>
  <si>
    <t>Зачет для детей</t>
  </si>
  <si>
    <t>КСК "Молодежный"</t>
  </si>
  <si>
    <t>008264</t>
  </si>
  <si>
    <r>
      <t>КРИСТАЛЬ АРЖЕНТЕ-0</t>
    </r>
    <r>
      <rPr>
        <sz val="9"/>
        <color indexed="8"/>
        <rFont val="Times New Roman"/>
        <family val="1"/>
      </rPr>
      <t>9, жер., т-гнед., голшт., Каледо, Москва г</t>
    </r>
  </si>
  <si>
    <r>
      <t>СОКОЛОВА</t>
    </r>
    <r>
      <rPr>
        <sz val="9"/>
        <color indexed="8"/>
        <rFont val="Times New Roman"/>
        <family val="1"/>
      </rPr>
      <t xml:space="preserve"> Анна-Мария</t>
    </r>
  </si>
  <si>
    <t>Московская область, КСК "Молодежный"</t>
  </si>
  <si>
    <t>Общий зачет</t>
  </si>
  <si>
    <t>зачет для любителей</t>
  </si>
  <si>
    <t>009309</t>
  </si>
  <si>
    <r>
      <t>ЭКЗОТИКА II-08</t>
    </r>
    <r>
      <rPr>
        <sz val="9"/>
        <color indexed="8"/>
        <rFont val="Times New Roman"/>
        <family val="1"/>
      </rPr>
      <t>, коб., рыж.,  ганн., Романтикер, КСК "Экзотика"</t>
    </r>
  </si>
  <si>
    <t xml:space="preserve">Воронова Е. </t>
  </si>
  <si>
    <t>Езда по выбору</t>
  </si>
  <si>
    <t xml:space="preserve">Жигарев Г.А. </t>
  </si>
  <si>
    <t>013083</t>
  </si>
  <si>
    <r>
      <t>МАЙН ШАТС ЛИДАР-10</t>
    </r>
    <r>
      <rPr>
        <sz val="9"/>
        <color indexed="8"/>
        <rFont val="Times New Roman"/>
        <family val="1"/>
      </rPr>
      <t xml:space="preserve">, мер., гнед., великопол., Барбур </t>
    </r>
  </si>
  <si>
    <t>Левитанская Т.</t>
  </si>
  <si>
    <t>ПОСТЕР</t>
  </si>
  <si>
    <r>
      <t xml:space="preserve">МОЛЧАНОВА </t>
    </r>
    <r>
      <rPr>
        <sz val="9"/>
        <color indexed="8"/>
        <rFont val="Times New Roman"/>
        <family val="1"/>
      </rPr>
      <t>Анна, 2006</t>
    </r>
  </si>
  <si>
    <t>Зачет для юношей</t>
  </si>
  <si>
    <r>
      <t>КОВЕРМИ-07</t>
    </r>
    <r>
      <rPr>
        <sz val="9"/>
        <color indexed="8"/>
        <rFont val="Times New Roman"/>
        <family val="1"/>
      </rPr>
      <t xml:space="preserve">, мер., т-гнед., голл.тепл., Tolan R  </t>
    </r>
  </si>
  <si>
    <r>
      <t xml:space="preserve">БАДАЕВА </t>
    </r>
    <r>
      <rPr>
        <sz val="9"/>
        <color indexed="8"/>
        <rFont val="Times New Roman"/>
        <family val="1"/>
      </rPr>
      <t>Екатерина, 2002</t>
    </r>
  </si>
  <si>
    <t>009645</t>
  </si>
  <si>
    <r>
      <t>ВИНДВИЛЛИ-08</t>
    </r>
    <r>
      <rPr>
        <sz val="9"/>
        <color indexed="8"/>
        <rFont val="Times New Roman"/>
        <family val="1"/>
      </rPr>
      <t>, жер., рыж., ганн., Ванадий 8, к/з "Веедерн"</t>
    </r>
  </si>
  <si>
    <t xml:space="preserve">Храмова А. </t>
  </si>
  <si>
    <r>
      <t xml:space="preserve">ЧУПРИКОВА </t>
    </r>
    <r>
      <rPr>
        <sz val="9"/>
        <color indexed="8"/>
        <rFont val="Times New Roman"/>
        <family val="1"/>
      </rPr>
      <t>Юлия</t>
    </r>
  </si>
  <si>
    <r>
      <t xml:space="preserve">СЛАВИНА </t>
    </r>
    <r>
      <rPr>
        <sz val="9"/>
        <color indexed="8"/>
        <rFont val="Times New Roman"/>
        <family val="1"/>
      </rPr>
      <t>Юлия</t>
    </r>
  </si>
  <si>
    <t>018978</t>
  </si>
  <si>
    <r>
      <t>СИТАНО-07</t>
    </r>
    <r>
      <rPr>
        <sz val="9"/>
        <color indexed="8"/>
        <rFont val="Times New Roman"/>
        <family val="1"/>
      </rPr>
      <t>, мер., т-гнед.,  голл., Сантано, Нидерланды</t>
    </r>
  </si>
  <si>
    <t xml:space="preserve">Славина Ю. </t>
  </si>
  <si>
    <r>
      <t xml:space="preserve">КОРЗИНИНА </t>
    </r>
    <r>
      <rPr>
        <sz val="9"/>
        <color indexed="8"/>
        <rFont val="Times New Roman"/>
        <family val="1"/>
      </rPr>
      <t>Анастасия</t>
    </r>
  </si>
  <si>
    <t>014527</t>
  </si>
  <si>
    <r>
      <t>МАКС-11</t>
    </r>
    <r>
      <rPr>
        <sz val="9"/>
        <color indexed="8"/>
        <rFont val="Times New Roman"/>
        <family val="1"/>
      </rPr>
      <t>, мер., вор.,  ганн., Роял Классик, Германия</t>
    </r>
  </si>
  <si>
    <t xml:space="preserve">Жайворонская Е. </t>
  </si>
  <si>
    <t>Осенний Кубок КСК "Молодежный"</t>
  </si>
  <si>
    <t xml:space="preserve">Колесников А. </t>
  </si>
  <si>
    <r>
      <t>БРЫКОВА</t>
    </r>
    <r>
      <rPr>
        <sz val="9"/>
        <color indexed="8"/>
        <rFont val="Times New Roman"/>
        <family val="1"/>
      </rPr>
      <t xml:space="preserve"> Екатерина, 2006</t>
    </r>
  </si>
  <si>
    <t>БАЙРАМ-06</t>
  </si>
  <si>
    <t>КФХ Янсон</t>
  </si>
  <si>
    <r>
      <t xml:space="preserve">КОНДРАШИНА </t>
    </r>
    <r>
      <rPr>
        <sz val="9"/>
        <color indexed="8"/>
        <rFont val="Times New Roman"/>
        <family val="1"/>
      </rPr>
      <t>Татьяна, 1998</t>
    </r>
  </si>
  <si>
    <r>
      <t xml:space="preserve">ГУРЬЯНОВ </t>
    </r>
    <r>
      <rPr>
        <sz val="9"/>
        <color indexed="8"/>
        <rFont val="Times New Roman"/>
        <family val="1"/>
      </rPr>
      <t>Данила</t>
    </r>
  </si>
  <si>
    <t>015456</t>
  </si>
  <si>
    <r>
      <t>ПРЕТТИ САН-09</t>
    </r>
    <r>
      <rPr>
        <sz val="9"/>
        <color indexed="8"/>
        <rFont val="Times New Roman"/>
        <family val="1"/>
      </rPr>
      <t>, мер., рыж., трак., Орган 6, к/з "Советский"</t>
    </r>
  </si>
  <si>
    <t xml:space="preserve">Сулейманов Р </t>
  </si>
  <si>
    <r>
      <t xml:space="preserve">ПУЗЫРЕВА </t>
    </r>
    <r>
      <rPr>
        <sz val="9"/>
        <color indexed="8"/>
        <rFont val="Times New Roman"/>
        <family val="1"/>
      </rPr>
      <t>Арина, 2007</t>
    </r>
  </si>
  <si>
    <t>ЭНТЕРПРАЙЗ-03</t>
  </si>
  <si>
    <r>
      <t xml:space="preserve">РЯБЫКИНА </t>
    </r>
    <r>
      <rPr>
        <sz val="9"/>
        <rFont val="Times New Roman"/>
        <family val="1"/>
      </rPr>
      <t>Василиса, 2004</t>
    </r>
  </si>
  <si>
    <r>
      <t>РУМБ-98</t>
    </r>
    <r>
      <rPr>
        <sz val="9"/>
        <rFont val="Times New Roman"/>
        <family val="1"/>
      </rPr>
      <t>, мер., вор., англо-буд.,</t>
    </r>
  </si>
  <si>
    <t>016301</t>
  </si>
  <si>
    <r>
      <t>ФЛЭШКА-11</t>
    </r>
    <r>
      <rPr>
        <sz val="9"/>
        <color indexed="8"/>
        <rFont val="Times New Roman"/>
        <family val="1"/>
      </rPr>
      <t>, коб., т-гнед., РВП, Кардинал, Племферма санатория "Русское поле"</t>
    </r>
  </si>
  <si>
    <t>ДЮСШ, Владимир</t>
  </si>
  <si>
    <r>
      <t>КОРЗИНИНА</t>
    </r>
    <r>
      <rPr>
        <sz val="9"/>
        <color indexed="8"/>
        <rFont val="Times New Roman"/>
        <family val="1"/>
      </rPr>
      <t xml:space="preserve"> Анастасия</t>
    </r>
  </si>
  <si>
    <r>
      <t xml:space="preserve">ФРОЛОВА </t>
    </r>
    <r>
      <rPr>
        <sz val="9"/>
        <color indexed="8"/>
        <rFont val="Times New Roman"/>
        <family val="1"/>
      </rPr>
      <t>Алена</t>
    </r>
  </si>
  <si>
    <t>015972</t>
  </si>
  <si>
    <r>
      <t>ОЛИВАРЕС-03</t>
    </r>
    <r>
      <rPr>
        <sz val="9"/>
        <color indexed="8"/>
        <rFont val="Times New Roman"/>
        <family val="1"/>
      </rPr>
      <t>,  мер., сер., андал.,</t>
    </r>
  </si>
  <si>
    <t>КСК "Виан"</t>
  </si>
  <si>
    <t>КПД</t>
  </si>
  <si>
    <t>МП</t>
  </si>
  <si>
    <t>Мартьянова В.В., ВК, Московская обл.</t>
  </si>
  <si>
    <t>Судьи:  Н —Петушкова Л.В., ВК, Московская обл.,   С — Мартьянова В.В., ВК, Московская обл.,     М -  Гурьянова Г.В., ВК,  Московская обл.</t>
  </si>
  <si>
    <t>25 ноября 2018 г.</t>
  </si>
  <si>
    <t>2 ЭТАП</t>
  </si>
  <si>
    <r>
      <t>ЗАЙЦЕВА</t>
    </r>
    <r>
      <rPr>
        <sz val="9"/>
        <color indexed="8"/>
        <rFont val="Times New Roman"/>
        <family val="1"/>
      </rPr>
      <t xml:space="preserve"> Елизавета</t>
    </r>
  </si>
  <si>
    <t>011031</t>
  </si>
  <si>
    <r>
      <t>ТИНКЕР БЕЛЛ-09</t>
    </r>
    <r>
      <rPr>
        <sz val="9"/>
        <color indexed="8"/>
        <rFont val="Times New Roman"/>
        <family val="1"/>
      </rPr>
      <t>, коб., рыж., голшт., Кардинал</t>
    </r>
  </si>
  <si>
    <t xml:space="preserve">Гусаков Н </t>
  </si>
  <si>
    <r>
      <t xml:space="preserve">ОВЕЧКИНА </t>
    </r>
    <r>
      <rPr>
        <sz val="9"/>
        <color indexed="8"/>
        <rFont val="Times New Roman"/>
        <family val="1"/>
      </rPr>
      <t>Дарья</t>
    </r>
  </si>
  <si>
    <t>СОЛИСТ</t>
  </si>
  <si>
    <r>
      <t xml:space="preserve">СИДОРОВА </t>
    </r>
    <r>
      <rPr>
        <sz val="9"/>
        <color indexed="8"/>
        <rFont val="Times New Roman"/>
        <family val="1"/>
      </rPr>
      <t>Полина, 2008</t>
    </r>
  </si>
  <si>
    <t>014090</t>
  </si>
  <si>
    <r>
      <t>МАРУСЯ-11</t>
    </r>
    <r>
      <rPr>
        <sz val="9"/>
        <color indexed="8"/>
        <rFont val="Times New Roman"/>
        <family val="1"/>
      </rPr>
      <t>, коб., рыж., полукр., Гороскоп, Рязанская обл</t>
    </r>
  </si>
  <si>
    <t xml:space="preserve">Новосельцев Э. </t>
  </si>
  <si>
    <r>
      <t>КОСАРЕВА</t>
    </r>
    <r>
      <rPr>
        <sz val="9"/>
        <color indexed="8"/>
        <rFont val="Times New Roman"/>
        <family val="1"/>
      </rPr>
      <t xml:space="preserve"> Елизавета, 2002</t>
    </r>
  </si>
  <si>
    <t>БАЙОДЕРА</t>
  </si>
  <si>
    <t>Грахова И.</t>
  </si>
  <si>
    <t>Судьи:  Н — Мартьянова В.В., ВК, Московская обл.,   С —Гурьянова Г.В., ВК,  Московская обл.,     М -  Петушкова Л.В., ВК, Московская обл.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</si>
</sst>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Cyr"/>
      <family val="2"/>
    </font>
    <font>
      <sz val="11"/>
      <name val="Arial"/>
      <family val="2"/>
    </font>
    <font>
      <b/>
      <i/>
      <sz val="10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24"/>
      <name val="Times New Roman"/>
      <family val="1"/>
    </font>
    <font>
      <i/>
      <sz val="11"/>
      <name val="Georgia"/>
      <family val="1"/>
    </font>
    <font>
      <sz val="12"/>
      <name val="Times New Roman"/>
      <family val="1"/>
    </font>
    <font>
      <sz val="12"/>
      <name val="Arial"/>
      <family val="2"/>
    </font>
    <font>
      <b/>
      <i/>
      <sz val="14"/>
      <name val="Times New Roman"/>
      <family val="1"/>
    </font>
    <font>
      <b/>
      <sz val="10"/>
      <name val="Verdana"/>
      <family val="2"/>
    </font>
    <font>
      <sz val="12"/>
      <name val="Verdana"/>
      <family val="2"/>
    </font>
    <font>
      <b/>
      <i/>
      <sz val="9"/>
      <name val="Times New Roman"/>
      <family val="1"/>
    </font>
    <font>
      <b/>
      <i/>
      <sz val="9"/>
      <name val="Arial"/>
      <family val="2"/>
    </font>
    <font>
      <sz val="8"/>
      <name val="Times New Roman"/>
      <family val="1"/>
    </font>
    <font>
      <b/>
      <i/>
      <sz val="20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>
      <alignment/>
      <protection/>
    </xf>
  </cellStyleXfs>
  <cellXfs count="103">
    <xf numFmtId="0" fontId="0" fillId="0" borderId="0" xfId="0"/>
    <xf numFmtId="0" fontId="6" fillId="2" borderId="1" xfId="22" applyFont="1" applyFill="1" applyBorder="1" applyAlignment="1">
      <alignment horizontal="left" vertical="center" wrapText="1"/>
      <protection/>
    </xf>
    <xf numFmtId="0" fontId="7" fillId="0" borderId="1" xfId="22" applyFont="1" applyBorder="1" applyAlignment="1">
      <alignment horizontal="center" vertical="center" wrapText="1"/>
      <protection/>
    </xf>
    <xf numFmtId="49" fontId="5" fillId="0" borderId="1" xfId="22" applyNumberFormat="1" applyFont="1" applyBorder="1" applyAlignment="1">
      <alignment horizontal="center" vertical="center" wrapText="1"/>
      <protection/>
    </xf>
    <xf numFmtId="0" fontId="6" fillId="0" borderId="1" xfId="22" applyFont="1" applyBorder="1" applyAlignment="1">
      <alignment vertical="center" wrapText="1"/>
      <protection/>
    </xf>
    <xf numFmtId="0" fontId="10" fillId="0" borderId="1" xfId="26" applyFont="1" applyFill="1" applyBorder="1" applyAlignment="1">
      <alignment horizontal="center" vertical="center" wrapText="1"/>
      <protection/>
    </xf>
    <xf numFmtId="0" fontId="9" fillId="0" borderId="1" xfId="20" applyFont="1" applyFill="1" applyBorder="1" applyAlignment="1">
      <alignment vertical="center" wrapText="1"/>
      <protection/>
    </xf>
    <xf numFmtId="49" fontId="11" fillId="0" borderId="1" xfId="20" applyNumberFormat="1" applyFont="1" applyFill="1" applyBorder="1" applyAlignment="1">
      <alignment horizontal="center" vertical="center" wrapText="1"/>
      <protection/>
    </xf>
    <xf numFmtId="49" fontId="10" fillId="0" borderId="1" xfId="20" applyNumberFormat="1" applyFont="1" applyFill="1" applyBorder="1" applyAlignment="1">
      <alignment horizontal="center" vertical="center" wrapText="1"/>
      <protection/>
    </xf>
    <xf numFmtId="0" fontId="0" fillId="0" borderId="0" xfId="28">
      <alignment/>
      <protection/>
    </xf>
    <xf numFmtId="0" fontId="0" fillId="0" borderId="0" xfId="28" applyFont="1" applyAlignment="1">
      <alignment wrapText="1"/>
      <protection/>
    </xf>
    <xf numFmtId="0" fontId="12" fillId="0" borderId="0" xfId="28" applyFont="1">
      <alignment/>
      <protection/>
    </xf>
    <xf numFmtId="0" fontId="3" fillId="0" borderId="0" xfId="28" applyFont="1">
      <alignment/>
      <protection/>
    </xf>
    <xf numFmtId="0" fontId="15" fillId="0" borderId="0" xfId="28" applyFont="1">
      <alignment/>
      <protection/>
    </xf>
    <xf numFmtId="0" fontId="10" fillId="0" borderId="0" xfId="28" applyFont="1" applyAlignment="1">
      <alignment horizontal="center" vertical="center"/>
      <protection/>
    </xf>
    <xf numFmtId="0" fontId="17" fillId="0" borderId="0" xfId="31" applyFont="1" applyAlignment="1" applyProtection="1">
      <alignment vertical="center" wrapText="1"/>
      <protection locked="0"/>
    </xf>
    <xf numFmtId="0" fontId="18" fillId="0" borderId="0" xfId="31" applyFont="1" applyAlignment="1" applyProtection="1">
      <alignment horizontal="center" vertical="center" wrapText="1"/>
      <protection locked="0"/>
    </xf>
    <xf numFmtId="0" fontId="4" fillId="0" borderId="0" xfId="28" applyFont="1" applyAlignment="1">
      <alignment wrapText="1"/>
      <protection/>
    </xf>
    <xf numFmtId="0" fontId="4" fillId="0" borderId="0" xfId="28" applyFont="1">
      <alignment/>
      <protection/>
    </xf>
    <xf numFmtId="0" fontId="8" fillId="0" borderId="0" xfId="28" applyFont="1" applyAlignment="1">
      <alignment horizontal="center" vertical="center"/>
      <protection/>
    </xf>
    <xf numFmtId="2" fontId="10" fillId="0" borderId="1" xfId="32" applyNumberFormat="1" applyFont="1" applyFill="1" applyBorder="1" applyAlignment="1">
      <alignment horizontal="center" vertical="center" textRotation="90" wrapText="1"/>
      <protection/>
    </xf>
    <xf numFmtId="2" fontId="10" fillId="0" borderId="1" xfId="32" applyNumberFormat="1" applyFont="1" applyFill="1" applyBorder="1" applyAlignment="1">
      <alignment horizontal="center" vertical="center" wrapText="1"/>
      <protection/>
    </xf>
    <xf numFmtId="0" fontId="10" fillId="0" borderId="1" xfId="28" applyFont="1" applyFill="1" applyBorder="1" applyAlignment="1">
      <alignment horizontal="center" vertical="center" textRotation="90" wrapText="1"/>
      <protection/>
    </xf>
    <xf numFmtId="164" fontId="10" fillId="0" borderId="1" xfId="32" applyNumberFormat="1" applyFont="1" applyFill="1" applyBorder="1" applyAlignment="1">
      <alignment horizontal="center" vertical="center" wrapText="1"/>
      <protection/>
    </xf>
    <xf numFmtId="165" fontId="10" fillId="0" borderId="1" xfId="33" applyNumberFormat="1" applyFont="1" applyFill="1" applyBorder="1" applyAlignment="1">
      <alignment horizontal="center" vertical="center" wrapText="1"/>
      <protection/>
    </xf>
    <xf numFmtId="1" fontId="20" fillId="0" borderId="1" xfId="24" applyNumberFormat="1" applyFont="1" applyFill="1" applyBorder="1" applyAlignment="1">
      <alignment horizontal="center" vertical="center" wrapText="1"/>
      <protection/>
    </xf>
    <xf numFmtId="164" fontId="10" fillId="0" borderId="1" xfId="33" applyNumberFormat="1" applyFont="1" applyFill="1" applyBorder="1" applyAlignment="1">
      <alignment horizontal="center" vertical="center" wrapText="1"/>
      <protection/>
    </xf>
    <xf numFmtId="1" fontId="10" fillId="0" borderId="1" xfId="29" applyNumberFormat="1" applyFont="1" applyFill="1" applyBorder="1" applyAlignment="1">
      <alignment horizontal="center" vertical="center" wrapText="1"/>
      <protection/>
    </xf>
    <xf numFmtId="0" fontId="10" fillId="0" borderId="1" xfId="29" applyFont="1" applyFill="1" applyBorder="1" applyAlignment="1">
      <alignment horizontal="center" vertical="center" wrapText="1"/>
      <protection/>
    </xf>
    <xf numFmtId="164" fontId="19" fillId="0" borderId="1" xfId="29" applyNumberFormat="1" applyFont="1" applyFill="1" applyBorder="1" applyAlignment="1">
      <alignment horizontal="center" vertical="center" wrapText="1"/>
      <protection/>
    </xf>
    <xf numFmtId="0" fontId="8" fillId="0" borderId="0" xfId="28" applyFont="1">
      <alignment/>
      <protection/>
    </xf>
    <xf numFmtId="0" fontId="8" fillId="0" borderId="0" xfId="28" applyFont="1" applyAlignment="1">
      <alignment horizontal="left" wrapText="1"/>
      <protection/>
    </xf>
    <xf numFmtId="0" fontId="8" fillId="0" borderId="0" xfId="28" applyFont="1" applyBorder="1">
      <alignment/>
      <protection/>
    </xf>
    <xf numFmtId="0" fontId="0" fillId="0" borderId="0" xfId="28" applyFont="1">
      <alignment/>
      <protection/>
    </xf>
    <xf numFmtId="0" fontId="7" fillId="0" borderId="0" xfId="28" applyFont="1" applyAlignment="1">
      <alignment wrapText="1"/>
      <protection/>
    </xf>
    <xf numFmtId="0" fontId="6" fillId="0" borderId="0" xfId="28" applyFont="1" applyAlignment="1">
      <alignment wrapText="1"/>
      <protection/>
    </xf>
    <xf numFmtId="0" fontId="7" fillId="0" borderId="0" xfId="28" applyFont="1">
      <alignment/>
      <protection/>
    </xf>
    <xf numFmtId="2" fontId="10" fillId="0" borderId="2" xfId="32" applyNumberFormat="1" applyFont="1" applyFill="1" applyBorder="1" applyAlignment="1">
      <alignment horizontal="center" vertical="center" wrapText="1"/>
      <protection/>
    </xf>
    <xf numFmtId="0" fontId="8" fillId="0" borderId="1" xfId="28" applyFont="1" applyBorder="1" applyAlignment="1">
      <alignment horizontal="center" vertical="center" textRotation="90" wrapText="1"/>
      <protection/>
    </xf>
    <xf numFmtId="1" fontId="10" fillId="0" borderId="1" xfId="32" applyNumberFormat="1" applyFont="1" applyFill="1" applyBorder="1" applyAlignment="1">
      <alignment horizontal="center" vertical="center" wrapText="1"/>
      <protection/>
    </xf>
    <xf numFmtId="2" fontId="21" fillId="0" borderId="1" xfId="32" applyNumberFormat="1" applyFont="1" applyFill="1" applyBorder="1" applyAlignment="1">
      <alignment horizontal="center" vertical="center" textRotation="90" wrapText="1"/>
      <protection/>
    </xf>
    <xf numFmtId="2" fontId="21" fillId="0" borderId="1" xfId="32" applyNumberFormat="1" applyFont="1" applyFill="1" applyBorder="1" applyAlignment="1">
      <alignment horizontal="center" vertical="center" wrapText="1"/>
      <protection/>
    </xf>
    <xf numFmtId="0" fontId="19" fillId="0" borderId="0" xfId="28" applyFont="1" applyAlignment="1">
      <alignment wrapText="1"/>
      <protection/>
    </xf>
    <xf numFmtId="0" fontId="19" fillId="0" borderId="0" xfId="28" applyFont="1">
      <alignment/>
      <protection/>
    </xf>
    <xf numFmtId="0" fontId="19" fillId="0" borderId="0" xfId="28" applyFont="1" applyBorder="1" applyAlignment="1">
      <alignment horizontal="right"/>
      <protection/>
    </xf>
    <xf numFmtId="0" fontId="9" fillId="0" borderId="1" xfId="26" applyFont="1" applyFill="1" applyBorder="1" applyAlignment="1">
      <alignment horizontal="left" vertical="center" wrapText="1"/>
      <protection/>
    </xf>
    <xf numFmtId="0" fontId="10" fillId="0" borderId="1" xfId="26" applyFont="1" applyBorder="1" applyAlignment="1">
      <alignment horizontal="center" vertical="center" wrapText="1"/>
      <protection/>
    </xf>
    <xf numFmtId="0" fontId="19" fillId="0" borderId="1" xfId="28" applyFont="1" applyBorder="1" applyAlignment="1">
      <alignment horizontal="center" vertical="center"/>
      <protection/>
    </xf>
    <xf numFmtId="165" fontId="10" fillId="0" borderId="2" xfId="33" applyNumberFormat="1" applyFont="1" applyFill="1" applyBorder="1" applyAlignment="1">
      <alignment horizontal="center" vertical="center" wrapText="1"/>
      <protection/>
    </xf>
    <xf numFmtId="49" fontId="11" fillId="0" borderId="1" xfId="26" applyNumberFormat="1" applyFont="1" applyFill="1" applyBorder="1" applyAlignment="1">
      <alignment horizontal="center" vertical="center" wrapText="1"/>
      <protection/>
    </xf>
    <xf numFmtId="0" fontId="24" fillId="0" borderId="0" xfId="28" applyFont="1" applyAlignment="1">
      <alignment horizontal="center" vertical="center"/>
      <protection/>
    </xf>
    <xf numFmtId="0" fontId="19" fillId="0" borderId="1" xfId="28" applyFont="1" applyBorder="1" applyAlignment="1">
      <alignment horizontal="center" vertical="center"/>
      <protection/>
    </xf>
    <xf numFmtId="0" fontId="7" fillId="0" borderId="3" xfId="22" applyFont="1" applyBorder="1" applyAlignment="1">
      <alignment horizontal="center" vertical="center" wrapText="1"/>
      <protection/>
    </xf>
    <xf numFmtId="49" fontId="5" fillId="0" borderId="3" xfId="22" applyNumberFormat="1" applyFont="1" applyBorder="1" applyAlignment="1">
      <alignment horizontal="center" vertical="center" wrapText="1"/>
      <protection/>
    </xf>
    <xf numFmtId="0" fontId="6" fillId="2" borderId="4" xfId="22" applyFont="1" applyFill="1" applyBorder="1" applyAlignment="1">
      <alignment horizontal="left" vertical="center" wrapText="1"/>
      <protection/>
    </xf>
    <xf numFmtId="0" fontId="7" fillId="0" borderId="4" xfId="22" applyFont="1" applyBorder="1" applyAlignment="1">
      <alignment horizontal="center" vertical="center" wrapText="1"/>
      <protection/>
    </xf>
    <xf numFmtId="49" fontId="5" fillId="0" borderId="4" xfId="22" applyNumberFormat="1" applyFont="1" applyBorder="1" applyAlignment="1">
      <alignment horizontal="center" vertical="center" wrapText="1"/>
      <protection/>
    </xf>
    <xf numFmtId="0" fontId="6" fillId="0" borderId="4" xfId="22" applyFont="1" applyBorder="1" applyAlignment="1">
      <alignment vertical="center" wrapText="1"/>
      <protection/>
    </xf>
    <xf numFmtId="0" fontId="7" fillId="0" borderId="5" xfId="22" applyFont="1" applyBorder="1" applyAlignment="1">
      <alignment horizontal="center" vertical="center" wrapText="1"/>
      <protection/>
    </xf>
    <xf numFmtId="0" fontId="25" fillId="0" borderId="1" xfId="22" applyFont="1" applyFill="1" applyBorder="1" applyAlignment="1">
      <alignment horizontal="center" vertical="center" wrapText="1"/>
      <protection/>
    </xf>
    <xf numFmtId="0" fontId="25" fillId="0" borderId="1" xfId="22" applyFont="1" applyBorder="1" applyAlignment="1">
      <alignment horizontal="center" vertical="center" wrapText="1"/>
      <protection/>
    </xf>
    <xf numFmtId="0" fontId="9" fillId="0" borderId="1" xfId="26" applyFont="1" applyBorder="1" applyAlignment="1">
      <alignment vertical="center" wrapText="1"/>
      <protection/>
    </xf>
    <xf numFmtId="0" fontId="7" fillId="0" borderId="6" xfId="22" applyFont="1" applyBorder="1" applyAlignment="1">
      <alignment horizontal="center" vertical="center" wrapText="1"/>
      <protection/>
    </xf>
    <xf numFmtId="0" fontId="9" fillId="0" borderId="4" xfId="26" applyFont="1" applyFill="1" applyBorder="1" applyAlignment="1">
      <alignment horizontal="left" vertical="center" wrapText="1"/>
      <protection/>
    </xf>
    <xf numFmtId="0" fontId="10" fillId="0" borderId="4" xfId="26" applyFont="1" applyFill="1" applyBorder="1" applyAlignment="1">
      <alignment horizontal="center" vertical="center" wrapText="1"/>
      <protection/>
    </xf>
    <xf numFmtId="49" fontId="11" fillId="0" borderId="7" xfId="26" applyNumberFormat="1" applyFont="1" applyFill="1" applyBorder="1" applyAlignment="1">
      <alignment horizontal="center" vertical="center" wrapText="1"/>
      <protection/>
    </xf>
    <xf numFmtId="0" fontId="10" fillId="0" borderId="4" xfId="26" applyFont="1" applyBorder="1" applyAlignment="1">
      <alignment horizontal="center" vertical="center" wrapText="1"/>
      <protection/>
    </xf>
    <xf numFmtId="0" fontId="19" fillId="0" borderId="3" xfId="28" applyFont="1" applyBorder="1" applyAlignment="1">
      <alignment horizontal="center" vertical="center"/>
      <protection/>
    </xf>
    <xf numFmtId="0" fontId="6" fillId="2" borderId="8" xfId="22" applyFont="1" applyFill="1" applyBorder="1" applyAlignment="1">
      <alignment horizontal="left" vertical="center" wrapText="1"/>
      <protection/>
    </xf>
    <xf numFmtId="0" fontId="7" fillId="0" borderId="8" xfId="22" applyFont="1" applyBorder="1" applyAlignment="1">
      <alignment horizontal="center" vertical="center" wrapText="1"/>
      <protection/>
    </xf>
    <xf numFmtId="49" fontId="5" fillId="0" borderId="8" xfId="22" applyNumberFormat="1" applyFont="1" applyBorder="1" applyAlignment="1">
      <alignment horizontal="center" vertical="center" wrapText="1"/>
      <protection/>
    </xf>
    <xf numFmtId="0" fontId="6" fillId="0" borderId="3" xfId="22" applyFont="1" applyBorder="1" applyAlignment="1">
      <alignment vertical="center" wrapText="1"/>
      <protection/>
    </xf>
    <xf numFmtId="164" fontId="10" fillId="0" borderId="3" xfId="32" applyNumberFormat="1" applyFont="1" applyFill="1" applyBorder="1" applyAlignment="1">
      <alignment horizontal="center" vertical="center" wrapText="1"/>
      <protection/>
    </xf>
    <xf numFmtId="165" fontId="10" fillId="0" borderId="3" xfId="33" applyNumberFormat="1" applyFont="1" applyFill="1" applyBorder="1" applyAlignment="1">
      <alignment horizontal="center" vertical="center" wrapText="1"/>
      <protection/>
    </xf>
    <xf numFmtId="1" fontId="20" fillId="0" borderId="3" xfId="24" applyNumberFormat="1" applyFont="1" applyFill="1" applyBorder="1" applyAlignment="1">
      <alignment horizontal="center" vertical="center" wrapText="1"/>
      <protection/>
    </xf>
    <xf numFmtId="164" fontId="10" fillId="0" borderId="3" xfId="33" applyNumberFormat="1" applyFont="1" applyFill="1" applyBorder="1" applyAlignment="1">
      <alignment horizontal="center" vertical="center" wrapText="1"/>
      <protection/>
    </xf>
    <xf numFmtId="1" fontId="10" fillId="0" borderId="3" xfId="29" applyNumberFormat="1" applyFont="1" applyFill="1" applyBorder="1" applyAlignment="1">
      <alignment horizontal="center" vertical="center" wrapText="1"/>
      <protection/>
    </xf>
    <xf numFmtId="0" fontId="10" fillId="0" borderId="3" xfId="29" applyFont="1" applyFill="1" applyBorder="1" applyAlignment="1">
      <alignment horizontal="center" vertical="center" wrapText="1"/>
      <protection/>
    </xf>
    <xf numFmtId="164" fontId="19" fillId="0" borderId="3" xfId="29" applyNumberFormat="1" applyFont="1" applyFill="1" applyBorder="1" applyAlignment="1">
      <alignment horizontal="center" vertical="center" wrapText="1"/>
      <protection/>
    </xf>
    <xf numFmtId="0" fontId="22" fillId="0" borderId="0" xfId="30" applyFont="1" applyBorder="1" applyAlignment="1">
      <alignment horizontal="center" vertical="center" wrapText="1"/>
      <protection/>
    </xf>
    <xf numFmtId="0" fontId="13" fillId="0" borderId="0" xfId="28" applyFont="1" applyBorder="1" applyAlignment="1">
      <alignment horizontal="center" vertical="center"/>
      <protection/>
    </xf>
    <xf numFmtId="0" fontId="14" fillId="0" borderId="0" xfId="28" applyFont="1" applyBorder="1" applyAlignment="1">
      <alignment horizontal="center" vertical="center"/>
      <protection/>
    </xf>
    <xf numFmtId="0" fontId="8" fillId="0" borderId="0" xfId="31" applyFont="1" applyFill="1" applyBorder="1" applyAlignment="1" applyProtection="1">
      <alignment horizontal="center" vertical="center" wrapText="1"/>
      <protection locked="0"/>
    </xf>
    <xf numFmtId="0" fontId="19" fillId="0" borderId="0" xfId="30" applyFont="1" applyBorder="1" applyAlignment="1">
      <alignment horizontal="left"/>
      <protection/>
    </xf>
    <xf numFmtId="0" fontId="16" fillId="0" borderId="0" xfId="28" applyFont="1" applyBorder="1" applyAlignment="1">
      <alignment horizontal="center" vertical="center"/>
      <protection/>
    </xf>
    <xf numFmtId="0" fontId="27" fillId="0" borderId="0" xfId="28" applyFont="1" applyBorder="1" applyAlignment="1">
      <alignment horizontal="center" vertical="center"/>
      <protection/>
    </xf>
    <xf numFmtId="2" fontId="19" fillId="0" borderId="1" xfId="28" applyNumberFormat="1" applyFont="1" applyFill="1" applyBorder="1" applyAlignment="1">
      <alignment horizontal="center" vertical="center" textRotation="90" wrapText="1"/>
      <protection/>
    </xf>
    <xf numFmtId="0" fontId="19" fillId="0" borderId="1" xfId="20" applyFont="1" applyBorder="1" applyAlignment="1">
      <alignment horizontal="center" vertical="center" wrapText="1"/>
      <protection/>
    </xf>
    <xf numFmtId="0" fontId="10" fillId="0" borderId="1" xfId="32" applyFont="1" applyFill="1" applyBorder="1" applyAlignment="1">
      <alignment horizontal="center" vertical="center"/>
      <protection/>
    </xf>
    <xf numFmtId="0" fontId="19" fillId="0" borderId="1" xfId="32" applyFont="1" applyFill="1" applyBorder="1" applyAlignment="1">
      <alignment horizontal="center" vertical="center"/>
      <protection/>
    </xf>
    <xf numFmtId="1" fontId="19" fillId="0" borderId="1" xfId="28" applyNumberFormat="1" applyFont="1" applyFill="1" applyBorder="1" applyAlignment="1">
      <alignment horizontal="center" vertical="center" textRotation="90" wrapText="1"/>
      <protection/>
    </xf>
    <xf numFmtId="0" fontId="8" fillId="0" borderId="0" xfId="28" applyFont="1" applyBorder="1" applyAlignment="1">
      <alignment horizontal="left" wrapText="1"/>
      <protection/>
    </xf>
    <xf numFmtId="0" fontId="8" fillId="0" borderId="9" xfId="28" applyFont="1" applyBorder="1" applyAlignment="1">
      <alignment horizontal="center" wrapText="1"/>
      <protection/>
    </xf>
    <xf numFmtId="0" fontId="8" fillId="0" borderId="0" xfId="28" applyFont="1" applyBorder="1" applyAlignment="1">
      <alignment horizontal="center" wrapText="1"/>
      <protection/>
    </xf>
    <xf numFmtId="0" fontId="19" fillId="0" borderId="1" xfId="28" applyFont="1" applyBorder="1" applyAlignment="1">
      <alignment horizontal="center" vertical="center" textRotation="90"/>
      <protection/>
    </xf>
    <xf numFmtId="0" fontId="19" fillId="0" borderId="1" xfId="20" applyFont="1" applyBorder="1" applyAlignment="1">
      <alignment horizontal="center" vertical="center" textRotation="90" wrapText="1"/>
      <protection/>
    </xf>
    <xf numFmtId="0" fontId="26" fillId="0" borderId="5" xfId="28" applyFont="1" applyBorder="1" applyAlignment="1">
      <alignment horizontal="center" vertical="center"/>
      <protection/>
    </xf>
    <xf numFmtId="0" fontId="26" fillId="0" borderId="10" xfId="28" applyFont="1" applyBorder="1" applyAlignment="1">
      <alignment horizontal="center" vertical="center"/>
      <protection/>
    </xf>
    <xf numFmtId="0" fontId="26" fillId="0" borderId="11" xfId="28" applyFont="1" applyBorder="1" applyAlignment="1">
      <alignment horizontal="center" vertical="center"/>
      <protection/>
    </xf>
    <xf numFmtId="0" fontId="10" fillId="0" borderId="7" xfId="32" applyFont="1" applyFill="1" applyBorder="1" applyAlignment="1">
      <alignment horizontal="center" vertical="center"/>
      <protection/>
    </xf>
    <xf numFmtId="0" fontId="19" fillId="0" borderId="1" xfId="28" applyFont="1" applyBorder="1" applyAlignment="1">
      <alignment horizontal="center" vertical="center"/>
      <protection/>
    </xf>
    <xf numFmtId="0" fontId="23" fillId="0" borderId="0" xfId="30" applyFont="1" applyBorder="1" applyAlignment="1">
      <alignment horizontal="center" vertical="center" wrapText="1"/>
      <protection/>
    </xf>
    <xf numFmtId="0" fontId="4" fillId="0" borderId="0" xfId="30" applyFont="1" applyBorder="1" applyAlignment="1">
      <alignment horizontal="left"/>
      <protection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Normal 1" xfId="21"/>
    <cellStyle name="Обычный 2" xfId="22"/>
    <cellStyle name="Обычный 2 2" xfId="23"/>
    <cellStyle name="Обычный 2 3" xfId="24"/>
    <cellStyle name="Обычный 2_Выездка ноябрь 2010 г." xfId="25"/>
    <cellStyle name="Обычный 3" xfId="26"/>
    <cellStyle name="Обычный 4" xfId="27"/>
    <cellStyle name="Обычный_Выездка" xfId="28"/>
    <cellStyle name="Обычный_Выездка 2" xfId="29"/>
    <cellStyle name="Обычный_Выездка 3" xfId="30"/>
    <cellStyle name="Обычный_выездка образец техно" xfId="31"/>
    <cellStyle name="Обычный_Измайлово-2003" xfId="32"/>
    <cellStyle name="Обычный_Измайлово-2003 2" xfId="33"/>
    <cellStyle name="Процентный 2" xfId="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</sheetPr>
  <dimension ref="A1:AA174"/>
  <sheetViews>
    <sheetView tabSelected="1" view="pageBreakPreview" zoomScale="110" zoomScaleSheetLayoutView="110" workbookViewId="0" topLeftCell="A14">
      <selection activeCell="T6" sqref="T6"/>
    </sheetView>
  </sheetViews>
  <sheetFormatPr defaultColWidth="9.140625" defaultRowHeight="12.75"/>
  <cols>
    <col min="1" max="1" width="5.00390625" style="9" customWidth="1"/>
    <col min="2" max="2" width="15.00390625" style="10" customWidth="1"/>
    <col min="3" max="3" width="6.57421875" style="10" customWidth="1"/>
    <col min="4" max="4" width="9.140625" style="10" hidden="1" customWidth="1"/>
    <col min="5" max="5" width="24.57421875" style="10" customWidth="1"/>
    <col min="6" max="6" width="11.00390625" style="10" customWidth="1"/>
    <col min="7" max="7" width="14.00390625" style="10" customWidth="1"/>
    <col min="8" max="8" width="5.57421875" style="9" customWidth="1"/>
    <col min="9" max="9" width="7.7109375" style="9" customWidth="1"/>
    <col min="10" max="10" width="3.8515625" style="9" customWidth="1"/>
    <col min="11" max="11" width="5.140625" style="9" customWidth="1"/>
    <col min="12" max="12" width="7.7109375" style="9" customWidth="1"/>
    <col min="13" max="13" width="3.7109375" style="9" customWidth="1"/>
    <col min="14" max="14" width="5.140625" style="9" customWidth="1"/>
    <col min="15" max="15" width="7.7109375" style="9" customWidth="1"/>
    <col min="16" max="16" width="4.7109375" style="9" customWidth="1"/>
    <col min="17" max="18" width="4.421875" style="9" customWidth="1"/>
    <col min="19" max="19" width="5.140625" style="9" customWidth="1"/>
    <col min="20" max="20" width="6.421875" style="9" customWidth="1"/>
    <col min="21" max="16384" width="9.140625" style="9" customWidth="1"/>
  </cols>
  <sheetData>
    <row r="1" spans="1:20" s="11" customFormat="1" ht="31.5" customHeight="1">
      <c r="A1" s="79" t="s">
        <v>71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0" s="12" customFormat="1" ht="15.75" customHeight="1">
      <c r="A2" s="85" t="s">
        <v>98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20" s="12" customFormat="1" ht="15.75" customHeight="1">
      <c r="A3" s="80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20" s="13" customFormat="1" ht="14.25" customHeight="1">
      <c r="A4" s="81" t="s">
        <v>17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</row>
    <row r="5" spans="1:27" s="16" customFormat="1" ht="15.75" customHeight="1">
      <c r="A5" s="82" t="s">
        <v>96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15"/>
      <c r="V5" s="15"/>
      <c r="W5" s="15"/>
      <c r="X5" s="15"/>
      <c r="Y5" s="15"/>
      <c r="Z5" s="15"/>
      <c r="AA5" s="15"/>
    </row>
    <row r="6" spans="1:20" s="18" customFormat="1" ht="15.75" customHeight="1">
      <c r="A6" s="83" t="s">
        <v>43</v>
      </c>
      <c r="B6" s="83"/>
      <c r="C6" s="83"/>
      <c r="D6" s="83"/>
      <c r="E6" s="83"/>
      <c r="F6" s="83"/>
      <c r="G6" s="42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4" t="s">
        <v>97</v>
      </c>
    </row>
    <row r="7" spans="1:20" s="19" customFormat="1" ht="15.75" customHeight="1">
      <c r="A7" s="94" t="s">
        <v>18</v>
      </c>
      <c r="B7" s="87" t="s">
        <v>19</v>
      </c>
      <c r="C7" s="95" t="s">
        <v>20</v>
      </c>
      <c r="D7" s="95" t="s">
        <v>15</v>
      </c>
      <c r="E7" s="87" t="s">
        <v>21</v>
      </c>
      <c r="F7" s="87" t="s">
        <v>16</v>
      </c>
      <c r="G7" s="87" t="s">
        <v>22</v>
      </c>
      <c r="H7" s="88" t="s">
        <v>23</v>
      </c>
      <c r="I7" s="88"/>
      <c r="J7" s="88"/>
      <c r="K7" s="89" t="s">
        <v>24</v>
      </c>
      <c r="L7" s="89"/>
      <c r="M7" s="89"/>
      <c r="N7" s="88" t="s">
        <v>25</v>
      </c>
      <c r="O7" s="88"/>
      <c r="P7" s="88"/>
      <c r="Q7" s="88" t="s">
        <v>26</v>
      </c>
      <c r="R7" s="88"/>
      <c r="S7" s="90" t="s">
        <v>27</v>
      </c>
      <c r="T7" s="86" t="s">
        <v>28</v>
      </c>
    </row>
    <row r="8" spans="1:20" s="19" customFormat="1" ht="33" customHeight="1">
      <c r="A8" s="94"/>
      <c r="B8" s="87"/>
      <c r="C8" s="95"/>
      <c r="D8" s="95"/>
      <c r="E8" s="87"/>
      <c r="F8" s="87"/>
      <c r="G8" s="87"/>
      <c r="H8" s="40" t="s">
        <v>29</v>
      </c>
      <c r="I8" s="41" t="s">
        <v>30</v>
      </c>
      <c r="J8" s="40" t="s">
        <v>18</v>
      </c>
      <c r="K8" s="40" t="s">
        <v>29</v>
      </c>
      <c r="L8" s="41" t="s">
        <v>30</v>
      </c>
      <c r="M8" s="40" t="s">
        <v>18</v>
      </c>
      <c r="N8" s="40" t="s">
        <v>29</v>
      </c>
      <c r="O8" s="41" t="s">
        <v>30</v>
      </c>
      <c r="P8" s="40" t="s">
        <v>18</v>
      </c>
      <c r="Q8" s="22" t="s">
        <v>31</v>
      </c>
      <c r="R8" s="22" t="s">
        <v>32</v>
      </c>
      <c r="S8" s="90"/>
      <c r="T8" s="86"/>
    </row>
    <row r="9" spans="1:20" s="50" customFormat="1" ht="20.25" customHeight="1">
      <c r="A9" s="84" t="s">
        <v>49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</row>
    <row r="10" spans="1:20" s="14" customFormat="1" ht="36" customHeight="1">
      <c r="A10" s="51" t="s">
        <v>93</v>
      </c>
      <c r="B10" s="1" t="s">
        <v>73</v>
      </c>
      <c r="C10" s="62" t="s">
        <v>1</v>
      </c>
      <c r="D10" s="53"/>
      <c r="E10" s="4" t="s">
        <v>74</v>
      </c>
      <c r="F10" s="2"/>
      <c r="G10" s="2" t="s">
        <v>3</v>
      </c>
      <c r="H10" s="23">
        <v>174.5</v>
      </c>
      <c r="I10" s="24">
        <f>H10/2.6-IF($Q10=1,0.5,IF($Q10=2,1.5,0))</f>
        <v>67.11538461538461</v>
      </c>
      <c r="J10" s="25"/>
      <c r="K10" s="26">
        <v>173.5</v>
      </c>
      <c r="L10" s="24">
        <f>K10/2.6-IF($Q10=1,0.5,IF($Q10=2,1.5,0))</f>
        <v>66.73076923076923</v>
      </c>
      <c r="M10" s="25"/>
      <c r="N10" s="26">
        <v>175</v>
      </c>
      <c r="O10" s="24">
        <f>N10/2.6-IF($Q10=1,0.5,IF($Q10=2,1.5,0))</f>
        <v>67.3076923076923</v>
      </c>
      <c r="P10" s="25"/>
      <c r="Q10" s="27"/>
      <c r="R10" s="28"/>
      <c r="S10" s="29">
        <f aca="true" t="shared" si="0" ref="S10">N10+K10+H10</f>
        <v>523</v>
      </c>
      <c r="T10" s="48">
        <f aca="true" t="shared" si="1" ref="T10">ROUND(SUM(I10,L10,O10)/3,3)</f>
        <v>67.051</v>
      </c>
    </row>
    <row r="11" spans="1:20" s="14" customFormat="1" ht="36" customHeight="1">
      <c r="A11" s="51" t="s">
        <v>94</v>
      </c>
      <c r="B11" s="1" t="s">
        <v>88</v>
      </c>
      <c r="C11" s="52" t="s">
        <v>2</v>
      </c>
      <c r="D11" s="3" t="s">
        <v>51</v>
      </c>
      <c r="E11" s="4" t="s">
        <v>52</v>
      </c>
      <c r="F11" s="2" t="s">
        <v>53</v>
      </c>
      <c r="G11" s="2" t="s">
        <v>39</v>
      </c>
      <c r="H11" s="23">
        <v>215</v>
      </c>
      <c r="I11" s="24">
        <f aca="true" t="shared" si="2" ref="I11">H11/3.4-IF($Q11=1,0.5,IF($Q11=2,1.5,0))</f>
        <v>63.23529411764706</v>
      </c>
      <c r="J11" s="25"/>
      <c r="K11" s="26">
        <v>208.5</v>
      </c>
      <c r="L11" s="24">
        <f aca="true" t="shared" si="3" ref="L11">K11/3.4-IF($Q11=1,0.5,IF($Q11=2,1.5,0))</f>
        <v>61.32352941176471</v>
      </c>
      <c r="M11" s="25"/>
      <c r="N11" s="26">
        <v>221</v>
      </c>
      <c r="O11" s="24">
        <f aca="true" t="shared" si="4" ref="O11">N11/3.4-IF($Q11=1,0.5,IF($Q11=2,1.5,0))</f>
        <v>65</v>
      </c>
      <c r="P11" s="25"/>
      <c r="Q11" s="27"/>
      <c r="R11" s="28"/>
      <c r="S11" s="29">
        <f aca="true" t="shared" si="5" ref="S11">N11+K11+H11</f>
        <v>644.5</v>
      </c>
      <c r="T11" s="24">
        <f aca="true" t="shared" si="6" ref="T11">ROUND(SUM(I11,L11,O11)/3,3)</f>
        <v>63.186</v>
      </c>
    </row>
    <row r="12" spans="1:20" s="14" customFormat="1" ht="15.75" customHeight="1">
      <c r="A12" s="84" t="s">
        <v>14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</row>
    <row r="13" spans="1:20" s="14" customFormat="1" ht="18" customHeight="1">
      <c r="A13" s="96" t="s">
        <v>56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8"/>
    </row>
    <row r="14" spans="1:20" s="14" customFormat="1" ht="36" customHeight="1">
      <c r="A14" s="67">
        <v>1</v>
      </c>
      <c r="B14" s="68" t="s">
        <v>58</v>
      </c>
      <c r="C14" s="69" t="s">
        <v>2</v>
      </c>
      <c r="D14" s="70" t="s">
        <v>59</v>
      </c>
      <c r="E14" s="71" t="s">
        <v>60</v>
      </c>
      <c r="F14" s="52" t="s">
        <v>61</v>
      </c>
      <c r="G14" s="69" t="s">
        <v>39</v>
      </c>
      <c r="H14" s="72">
        <v>194</v>
      </c>
      <c r="I14" s="73">
        <f>H14/3-IF($Q14=1,0.5,IF($Q14=2,1.5,0))</f>
        <v>64.66666666666667</v>
      </c>
      <c r="J14" s="74">
        <f>RANK(I14,I$11:I$21,0)</f>
        <v>3</v>
      </c>
      <c r="K14" s="75">
        <v>196.5</v>
      </c>
      <c r="L14" s="73">
        <f>K14/3-IF($Q14=1,0.5,IF($Q14=2,1.5,0))</f>
        <v>65.5</v>
      </c>
      <c r="M14" s="74">
        <f>RANK(L14,L$11:L$21,0)</f>
        <v>2</v>
      </c>
      <c r="N14" s="75">
        <v>194.5</v>
      </c>
      <c r="O14" s="73">
        <f>N14/3-IF($Q14=1,0.5,IF($Q14=2,1.5,0))</f>
        <v>64.83333333333333</v>
      </c>
      <c r="P14" s="74">
        <f>RANK(O14,O$11:O$21,0)</f>
        <v>4</v>
      </c>
      <c r="Q14" s="76"/>
      <c r="R14" s="77"/>
      <c r="S14" s="78">
        <f>N14+K14+H14</f>
        <v>585</v>
      </c>
      <c r="T14" s="73">
        <f>ROUND(SUM(I14,L14,O14)/3,3)</f>
        <v>65</v>
      </c>
    </row>
    <row r="15" spans="1:20" s="14" customFormat="1" ht="36" customHeight="1">
      <c r="A15" s="47">
        <v>1</v>
      </c>
      <c r="B15" s="63" t="s">
        <v>83</v>
      </c>
      <c r="C15" s="64" t="s">
        <v>1</v>
      </c>
      <c r="D15" s="65"/>
      <c r="E15" s="61" t="s">
        <v>84</v>
      </c>
      <c r="F15" s="61"/>
      <c r="G15" s="66" t="s">
        <v>75</v>
      </c>
      <c r="H15" s="23">
        <v>179</v>
      </c>
      <c r="I15" s="24">
        <f>H15/3-IF($Q15=1,0.5,IF($Q15=2,1.5,0))</f>
        <v>59.666666666666664</v>
      </c>
      <c r="J15" s="25">
        <f>RANK(I15,I$11:I$21,0)</f>
        <v>6</v>
      </c>
      <c r="K15" s="26">
        <v>177</v>
      </c>
      <c r="L15" s="24">
        <f>K15/3-IF($Q15=1,0.5,IF($Q15=2,1.5,0))</f>
        <v>59</v>
      </c>
      <c r="M15" s="25">
        <f>RANK(L15,L$11:L$21,0)</f>
        <v>6</v>
      </c>
      <c r="N15" s="26">
        <v>182.5</v>
      </c>
      <c r="O15" s="24">
        <f>N15/3-IF($Q15=1,0.5,IF($Q15=2,1.5,0))</f>
        <v>60.833333333333336</v>
      </c>
      <c r="P15" s="25">
        <f>RANK(O15,O$11:O$21,0)</f>
        <v>6</v>
      </c>
      <c r="Q15" s="27"/>
      <c r="R15" s="28"/>
      <c r="S15" s="29">
        <f>N15+K15+H15</f>
        <v>538.5</v>
      </c>
      <c r="T15" s="24">
        <f>ROUND(SUM(I15,L15,O15)/3,3)</f>
        <v>59.833</v>
      </c>
    </row>
    <row r="16" spans="1:20" s="14" customFormat="1" ht="18" customHeight="1">
      <c r="A16" s="96" t="s">
        <v>44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8"/>
    </row>
    <row r="17" spans="1:20" s="14" customFormat="1" ht="36" customHeight="1">
      <c r="A17" s="47">
        <v>1</v>
      </c>
      <c r="B17" s="54" t="s">
        <v>67</v>
      </c>
      <c r="C17" s="55" t="s">
        <v>2</v>
      </c>
      <c r="D17" s="56" t="s">
        <v>68</v>
      </c>
      <c r="E17" s="57" t="s">
        <v>69</v>
      </c>
      <c r="F17" s="58" t="s">
        <v>70</v>
      </c>
      <c r="G17" s="55" t="s">
        <v>39</v>
      </c>
      <c r="H17" s="23">
        <v>206.5</v>
      </c>
      <c r="I17" s="24">
        <f>H17/3-IF($Q17=1,0.5,IF($Q17=2,1.5,0))</f>
        <v>68.83333333333333</v>
      </c>
      <c r="J17" s="25">
        <f>RANK(I17,I$11:I$21,0)</f>
        <v>1</v>
      </c>
      <c r="K17" s="26">
        <v>208.5</v>
      </c>
      <c r="L17" s="24">
        <f>K17/3-IF($Q17=1,0.5,IF($Q17=2,1.5,0))</f>
        <v>69.5</v>
      </c>
      <c r="M17" s="25">
        <f>RANK(L17,L$11:L$21,0)</f>
        <v>1</v>
      </c>
      <c r="N17" s="26">
        <v>208.5</v>
      </c>
      <c r="O17" s="24">
        <f>N17/3-IF($Q17=1,0.5,IF($Q17=2,1.5,0))</f>
        <v>69.5</v>
      </c>
      <c r="P17" s="25">
        <f>RANK(O17,O$11:O$21,0)</f>
        <v>1</v>
      </c>
      <c r="Q17" s="27"/>
      <c r="R17" s="28"/>
      <c r="S17" s="29">
        <f>N17+K17+H17</f>
        <v>623.5</v>
      </c>
      <c r="T17" s="24">
        <f>ROUND(SUM(I17,L17,O17)/3,3)</f>
        <v>69.278</v>
      </c>
    </row>
    <row r="18" spans="1:20" s="14" customFormat="1" ht="36" customHeight="1">
      <c r="A18" s="47">
        <v>2</v>
      </c>
      <c r="B18" s="1" t="s">
        <v>63</v>
      </c>
      <c r="C18" s="2" t="s">
        <v>1</v>
      </c>
      <c r="D18" s="3" t="s">
        <v>64</v>
      </c>
      <c r="E18" s="4" t="s">
        <v>65</v>
      </c>
      <c r="F18" s="2" t="s">
        <v>66</v>
      </c>
      <c r="G18" s="2" t="s">
        <v>3</v>
      </c>
      <c r="H18" s="23">
        <v>197</v>
      </c>
      <c r="I18" s="24">
        <f>H18/3-IF($Q18=1,0.5,IF($Q18=2,1.5,0))</f>
        <v>65.66666666666667</v>
      </c>
      <c r="J18" s="25">
        <f>RANK(I18,I$11:I$21,0)</f>
        <v>2</v>
      </c>
      <c r="K18" s="26">
        <v>194.5</v>
      </c>
      <c r="L18" s="24">
        <f>K18/3-IF($Q18=1,0.5,IF($Q18=2,1.5,0))</f>
        <v>64.83333333333333</v>
      </c>
      <c r="M18" s="25">
        <f>RANK(L18,L$11:L$21,0)</f>
        <v>3</v>
      </c>
      <c r="N18" s="26">
        <v>197</v>
      </c>
      <c r="O18" s="24">
        <f>N18/3-IF($Q18=1,0.5,IF($Q18=2,1.5,0))</f>
        <v>65.66666666666667</v>
      </c>
      <c r="P18" s="25">
        <f>RANK(O18,O$11:O$21,0)</f>
        <v>2</v>
      </c>
      <c r="Q18" s="27"/>
      <c r="R18" s="28"/>
      <c r="S18" s="29">
        <f>N18+K18+H18</f>
        <v>588.5</v>
      </c>
      <c r="T18" s="24">
        <f>ROUND(SUM(I18,L18,O18)/3,3)</f>
        <v>65.389</v>
      </c>
    </row>
    <row r="19" spans="1:20" s="14" customFormat="1" ht="36" customHeight="1">
      <c r="A19" s="47">
        <v>3</v>
      </c>
      <c r="B19" s="1" t="s">
        <v>89</v>
      </c>
      <c r="C19" s="2" t="s">
        <v>1</v>
      </c>
      <c r="D19" s="3" t="s">
        <v>90</v>
      </c>
      <c r="E19" s="4" t="s">
        <v>91</v>
      </c>
      <c r="F19" s="2" t="s">
        <v>111</v>
      </c>
      <c r="G19" s="2" t="s">
        <v>92</v>
      </c>
      <c r="H19" s="23">
        <v>185</v>
      </c>
      <c r="I19" s="24">
        <f>H19/3-IF($Q19=1,0.5,IF($Q19=2,1.5,0))</f>
        <v>61.666666666666664</v>
      </c>
      <c r="J19" s="25">
        <f>RANK(I19,I$11:I$21,0)</f>
        <v>5</v>
      </c>
      <c r="K19" s="26">
        <v>188</v>
      </c>
      <c r="L19" s="24">
        <f>K19/3-IF($Q19=1,0.5,IF($Q19=2,1.5,0))</f>
        <v>62.666666666666664</v>
      </c>
      <c r="M19" s="25">
        <f>RANK(L19,L$11:L$21,0)</f>
        <v>4</v>
      </c>
      <c r="N19" s="26">
        <v>190.5</v>
      </c>
      <c r="O19" s="24">
        <f>N19/3-IF($Q19=1,0.5,IF($Q19=2,1.5,0))</f>
        <v>63.5</v>
      </c>
      <c r="P19" s="25">
        <f>RANK(O19,O$11:O$21,0)</f>
        <v>5</v>
      </c>
      <c r="Q19" s="27"/>
      <c r="R19" s="28"/>
      <c r="S19" s="29">
        <f>N19+K19+H19</f>
        <v>563.5</v>
      </c>
      <c r="T19" s="24">
        <f>ROUND(SUM(I19,L19,O19)/3,3)</f>
        <v>62.611</v>
      </c>
    </row>
    <row r="20" spans="1:20" s="14" customFormat="1" ht="36" customHeight="1">
      <c r="A20" s="51">
        <v>4</v>
      </c>
      <c r="B20" s="1" t="s">
        <v>42</v>
      </c>
      <c r="C20" s="2">
        <v>1</v>
      </c>
      <c r="D20" s="3" t="s">
        <v>11</v>
      </c>
      <c r="E20" s="4" t="s">
        <v>12</v>
      </c>
      <c r="F20" s="2" t="s">
        <v>13</v>
      </c>
      <c r="G20" s="2" t="s">
        <v>39</v>
      </c>
      <c r="H20" s="23">
        <v>170.5</v>
      </c>
      <c r="I20" s="24">
        <f>H20/3-IF($Q20=1,0.5,IF($Q20=2,1.5,0))</f>
        <v>56.833333333333336</v>
      </c>
      <c r="J20" s="25">
        <f>RANK(I20,I$11:I$21,0)</f>
        <v>7</v>
      </c>
      <c r="K20" s="26">
        <v>161.5</v>
      </c>
      <c r="L20" s="24">
        <f>K20/3-IF($Q20=1,0.5,IF($Q20=2,1.5,0))</f>
        <v>53.833333333333336</v>
      </c>
      <c r="M20" s="25">
        <f>RANK(L20,L$11:L$21,0)</f>
        <v>7</v>
      </c>
      <c r="N20" s="26">
        <v>171.5</v>
      </c>
      <c r="O20" s="24">
        <f>N20/3-IF($Q20=1,0.5,IF($Q20=2,1.5,0))</f>
        <v>57.166666666666664</v>
      </c>
      <c r="P20" s="25">
        <f>RANK(O20,O$11:O$21,0)</f>
        <v>7</v>
      </c>
      <c r="Q20" s="27"/>
      <c r="R20" s="28">
        <v>1</v>
      </c>
      <c r="S20" s="29">
        <f>N20+K20+H20</f>
        <v>503.5</v>
      </c>
      <c r="T20" s="24">
        <f>ROUND(SUM(I20,L20,O20)/3,3)</f>
        <v>55.944</v>
      </c>
    </row>
    <row r="21" spans="1:20" s="14" customFormat="1" ht="36" customHeight="1">
      <c r="A21" s="47">
        <v>5</v>
      </c>
      <c r="B21" s="1" t="s">
        <v>62</v>
      </c>
      <c r="C21" s="59" t="s">
        <v>1</v>
      </c>
      <c r="D21" s="3"/>
      <c r="E21" s="4" t="s">
        <v>54</v>
      </c>
      <c r="F21" s="2"/>
      <c r="G21" s="60" t="s">
        <v>39</v>
      </c>
      <c r="H21" s="23">
        <v>161</v>
      </c>
      <c r="I21" s="24">
        <f>H21/3-IF($Q21=1,0.5,IF($Q21=2,1.5,0))</f>
        <v>53.666666666666664</v>
      </c>
      <c r="J21" s="25">
        <f>RANK(I21,I$11:I$21,0)</f>
        <v>8</v>
      </c>
      <c r="K21" s="26">
        <v>160</v>
      </c>
      <c r="L21" s="24">
        <f>K21/3-IF($Q21=1,0.5,IF($Q21=2,1.5,0))</f>
        <v>53.333333333333336</v>
      </c>
      <c r="M21" s="25">
        <f>RANK(L21,L$11:L$21,0)</f>
        <v>8</v>
      </c>
      <c r="N21" s="26">
        <v>159</v>
      </c>
      <c r="O21" s="24">
        <f>N21/3-IF($Q21=1,0.5,IF($Q21=2,1.5,0))</f>
        <v>53</v>
      </c>
      <c r="P21" s="25">
        <f>RANK(O21,O$11:O$21,0)</f>
        <v>8</v>
      </c>
      <c r="Q21" s="27"/>
      <c r="R21" s="28"/>
      <c r="S21" s="29">
        <f>N21+K21+H21</f>
        <v>480</v>
      </c>
      <c r="T21" s="24">
        <f>ROUND(SUM(I21,L21,O21)/3,3)</f>
        <v>53.333</v>
      </c>
    </row>
    <row r="22" spans="2:20" s="30" customFormat="1" ht="15.75" customHeight="1">
      <c r="B22" s="91" t="s">
        <v>33</v>
      </c>
      <c r="C22" s="91"/>
      <c r="D22" s="31"/>
      <c r="E22" s="92" t="s">
        <v>95</v>
      </c>
      <c r="F22" s="92"/>
      <c r="G22" s="92"/>
      <c r="H22" s="32"/>
      <c r="I22" s="32"/>
      <c r="J22" s="32"/>
      <c r="K22" s="32"/>
      <c r="L22" s="32"/>
      <c r="M22" s="32"/>
      <c r="N22" s="32"/>
      <c r="O22" s="32"/>
      <c r="P22" s="32"/>
      <c r="Q22" s="33"/>
      <c r="R22" s="33"/>
      <c r="S22" s="32"/>
      <c r="T22" s="32"/>
    </row>
    <row r="23" spans="2:20" s="30" customFormat="1" ht="15.75" customHeight="1">
      <c r="B23" s="91" t="s">
        <v>34</v>
      </c>
      <c r="C23" s="91"/>
      <c r="D23" s="31"/>
      <c r="E23" s="93" t="s">
        <v>35</v>
      </c>
      <c r="F23" s="93"/>
      <c r="G23" s="93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67" spans="4:9" ht="24">
      <c r="D67" s="34" t="s">
        <v>1</v>
      </c>
      <c r="F67" s="35" t="s">
        <v>7</v>
      </c>
      <c r="I67" s="9" t="s">
        <v>6</v>
      </c>
    </row>
    <row r="95" spans="6:9" ht="24">
      <c r="F95" s="35" t="s">
        <v>7</v>
      </c>
      <c r="I95" s="9" t="s">
        <v>6</v>
      </c>
    </row>
    <row r="108" spans="5:9" ht="48">
      <c r="E108" s="7" t="s">
        <v>8</v>
      </c>
      <c r="F108" s="6" t="s">
        <v>9</v>
      </c>
      <c r="G108" s="8" t="s">
        <v>10</v>
      </c>
      <c r="H108" s="36" t="s">
        <v>3</v>
      </c>
      <c r="I108" s="9" t="s">
        <v>36</v>
      </c>
    </row>
    <row r="174" ht="12.75">
      <c r="I174" s="9" t="s">
        <v>6</v>
      </c>
    </row>
  </sheetData>
  <sheetProtection selectLockedCells="1" selectUnlockedCells="1"/>
  <mergeCells count="27">
    <mergeCell ref="B22:C22"/>
    <mergeCell ref="E22:G22"/>
    <mergeCell ref="B23:C23"/>
    <mergeCell ref="E23:G23"/>
    <mergeCell ref="A7:A8"/>
    <mergeCell ref="B7:B8"/>
    <mergeCell ref="C7:C8"/>
    <mergeCell ref="D7:D8"/>
    <mergeCell ref="E7:E8"/>
    <mergeCell ref="A12:T12"/>
    <mergeCell ref="A16:T16"/>
    <mergeCell ref="A13:T13"/>
    <mergeCell ref="A9:T9"/>
    <mergeCell ref="A2:T2"/>
    <mergeCell ref="T7:T8"/>
    <mergeCell ref="F7:F8"/>
    <mergeCell ref="G7:G8"/>
    <mergeCell ref="H7:J7"/>
    <mergeCell ref="K7:M7"/>
    <mergeCell ref="N7:P7"/>
    <mergeCell ref="Q7:R7"/>
    <mergeCell ref="S7:S8"/>
    <mergeCell ref="A1:T1"/>
    <mergeCell ref="A3:T3"/>
    <mergeCell ref="A4:T4"/>
    <mergeCell ref="A5:T5"/>
    <mergeCell ref="A6:F6"/>
  </mergeCells>
  <printOptions horizontalCentered="1"/>
  <pageMargins left="0" right="0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5"/>
  </sheetPr>
  <dimension ref="A1:Z27"/>
  <sheetViews>
    <sheetView view="pageBreakPreview" zoomScaleSheetLayoutView="100" workbookViewId="0" topLeftCell="A16">
      <selection activeCell="P18" sqref="P18:P25"/>
    </sheetView>
  </sheetViews>
  <sheetFormatPr defaultColWidth="9.140625" defaultRowHeight="12.75"/>
  <cols>
    <col min="1" max="1" width="3.57421875" style="9" customWidth="1"/>
    <col min="2" max="2" width="15.421875" style="10" customWidth="1"/>
    <col min="3" max="3" width="6.57421875" style="10" customWidth="1"/>
    <col min="4" max="4" width="9.140625" style="10" hidden="1" customWidth="1"/>
    <col min="5" max="5" width="29.57421875" style="10" customWidth="1"/>
    <col min="6" max="6" width="13.421875" style="10" customWidth="1"/>
    <col min="7" max="7" width="12.8515625" style="10" customWidth="1"/>
    <col min="8" max="8" width="4.8515625" style="9" customWidth="1"/>
    <col min="9" max="9" width="7.7109375" style="9" customWidth="1"/>
    <col min="10" max="10" width="3.8515625" style="9" customWidth="1"/>
    <col min="11" max="11" width="5.140625" style="9" customWidth="1"/>
    <col min="12" max="12" width="7.7109375" style="9" customWidth="1"/>
    <col min="13" max="13" width="3.7109375" style="9" customWidth="1"/>
    <col min="14" max="14" width="5.140625" style="9" customWidth="1"/>
    <col min="15" max="15" width="7.7109375" style="9" customWidth="1"/>
    <col min="16" max="16" width="4.7109375" style="9" customWidth="1"/>
    <col min="17" max="18" width="4.421875" style="9" customWidth="1"/>
    <col min="19" max="19" width="6.421875" style="9" customWidth="1"/>
    <col min="20" max="20" width="7.28125" style="9" customWidth="1"/>
    <col min="21" max="16384" width="9.140625" style="9" customWidth="1"/>
  </cols>
  <sheetData>
    <row r="1" spans="1:20" s="11" customFormat="1" ht="26.25" customHeight="1">
      <c r="A1" s="101" t="s">
        <v>71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1:20" s="11" customFormat="1" ht="18" customHeight="1">
      <c r="A2" s="85" t="s">
        <v>98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20" s="12" customFormat="1" ht="12.75" customHeight="1">
      <c r="A3" s="80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20" s="13" customFormat="1" ht="14.25" customHeight="1">
      <c r="A4" s="81" t="s">
        <v>17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</row>
    <row r="5" spans="1:20" s="14" customFormat="1" ht="19.5" customHeight="1">
      <c r="A5" s="84" t="s">
        <v>37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</row>
    <row r="6" spans="1:26" s="16" customFormat="1" ht="16.5" customHeight="1">
      <c r="A6" s="82" t="s">
        <v>112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15"/>
      <c r="V6" s="15"/>
      <c r="W6" s="15"/>
      <c r="X6" s="15"/>
      <c r="Y6" s="15"/>
      <c r="Z6" s="15"/>
    </row>
    <row r="7" spans="1:20" s="18" customFormat="1" ht="15.75" customHeight="1">
      <c r="A7" s="102" t="s">
        <v>43</v>
      </c>
      <c r="B7" s="102"/>
      <c r="C7" s="102"/>
      <c r="D7" s="102"/>
      <c r="E7" s="102"/>
      <c r="F7" s="102"/>
      <c r="G7" s="17"/>
      <c r="T7" s="44" t="s">
        <v>97</v>
      </c>
    </row>
    <row r="8" spans="1:20" s="19" customFormat="1" ht="15" customHeight="1">
      <c r="A8" s="94" t="s">
        <v>18</v>
      </c>
      <c r="B8" s="87" t="s">
        <v>19</v>
      </c>
      <c r="C8" s="95" t="s">
        <v>20</v>
      </c>
      <c r="D8" s="95" t="s">
        <v>15</v>
      </c>
      <c r="E8" s="87" t="s">
        <v>21</v>
      </c>
      <c r="F8" s="87" t="s">
        <v>16</v>
      </c>
      <c r="G8" s="87" t="s">
        <v>22</v>
      </c>
      <c r="H8" s="88" t="s">
        <v>23</v>
      </c>
      <c r="I8" s="88"/>
      <c r="J8" s="88"/>
      <c r="K8" s="89" t="s">
        <v>24</v>
      </c>
      <c r="L8" s="89"/>
      <c r="M8" s="89"/>
      <c r="N8" s="88" t="s">
        <v>25</v>
      </c>
      <c r="O8" s="88"/>
      <c r="P8" s="88"/>
      <c r="Q8" s="99" t="s">
        <v>26</v>
      </c>
      <c r="R8" s="99"/>
      <c r="S8" s="90" t="s">
        <v>27</v>
      </c>
      <c r="T8" s="86" t="s">
        <v>28</v>
      </c>
    </row>
    <row r="9" spans="1:20" s="19" customFormat="1" ht="32.25" customHeight="1">
      <c r="A9" s="94"/>
      <c r="B9" s="87"/>
      <c r="C9" s="95"/>
      <c r="D9" s="95"/>
      <c r="E9" s="87"/>
      <c r="F9" s="87"/>
      <c r="G9" s="87"/>
      <c r="H9" s="20" t="s">
        <v>29</v>
      </c>
      <c r="I9" s="21" t="s">
        <v>30</v>
      </c>
      <c r="J9" s="20" t="s">
        <v>18</v>
      </c>
      <c r="K9" s="20" t="s">
        <v>29</v>
      </c>
      <c r="L9" s="21" t="s">
        <v>30</v>
      </c>
      <c r="M9" s="20" t="s">
        <v>18</v>
      </c>
      <c r="N9" s="20" t="s">
        <v>29</v>
      </c>
      <c r="O9" s="37" t="s">
        <v>30</v>
      </c>
      <c r="P9" s="20" t="s">
        <v>18</v>
      </c>
      <c r="Q9" s="38" t="s">
        <v>31</v>
      </c>
      <c r="R9" s="38" t="s">
        <v>32</v>
      </c>
      <c r="S9" s="90"/>
      <c r="T9" s="86"/>
    </row>
    <row r="10" spans="1:20" s="14" customFormat="1" ht="15" customHeight="1">
      <c r="A10" s="100" t="s">
        <v>38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</row>
    <row r="11" spans="1:20" s="19" customFormat="1" ht="27" customHeight="1">
      <c r="A11" s="39">
        <v>1</v>
      </c>
      <c r="B11" s="1" t="s">
        <v>73</v>
      </c>
      <c r="C11" s="2" t="s">
        <v>1</v>
      </c>
      <c r="D11" s="3"/>
      <c r="E11" s="4" t="s">
        <v>74</v>
      </c>
      <c r="F11" s="2"/>
      <c r="G11" s="2" t="s">
        <v>3</v>
      </c>
      <c r="H11" s="23">
        <v>153.5</v>
      </c>
      <c r="I11" s="24">
        <f aca="true" t="shared" si="0" ref="I11:I16">H11/2.2-IF($Q11=1,0.5,IF($Q11=2,1.5,0))</f>
        <v>69.77272727272727</v>
      </c>
      <c r="J11" s="25">
        <f>RANK(I11,I$11:I$16,0)</f>
        <v>1</v>
      </c>
      <c r="K11" s="26">
        <v>155.5</v>
      </c>
      <c r="L11" s="24">
        <f aca="true" t="shared" si="1" ref="L11:L16">K11/2.2-IF($Q11=1,0.5,IF($Q11=2,1.5,0))</f>
        <v>70.68181818181817</v>
      </c>
      <c r="M11" s="25">
        <f>RANK(L11,L$11:L$16,0)</f>
        <v>1</v>
      </c>
      <c r="N11" s="26">
        <v>150.5</v>
      </c>
      <c r="O11" s="24">
        <f aca="true" t="shared" si="2" ref="O11:O16">N11/2.2-IF($Q11=1,0.5,IF($Q11=2,1.5,0))</f>
        <v>68.4090909090909</v>
      </c>
      <c r="P11" s="25">
        <f>RANK(O11,O$11:O$16,0)</f>
        <v>1</v>
      </c>
      <c r="Q11" s="27"/>
      <c r="R11" s="28"/>
      <c r="S11" s="29">
        <f aca="true" t="shared" si="3" ref="S11:S16">N11+K11+H11</f>
        <v>459.5</v>
      </c>
      <c r="T11" s="24">
        <f aca="true" t="shared" si="4" ref="T11:T16">ROUND(SUM(I11,L11,O11)/3,3)</f>
        <v>69.621</v>
      </c>
    </row>
    <row r="12" spans="1:20" s="19" customFormat="1" ht="27" customHeight="1">
      <c r="A12" s="39">
        <v>2</v>
      </c>
      <c r="B12" s="1" t="s">
        <v>81</v>
      </c>
      <c r="C12" s="2" t="s">
        <v>1</v>
      </c>
      <c r="D12" s="3"/>
      <c r="E12" s="4" t="s">
        <v>82</v>
      </c>
      <c r="F12" s="2"/>
      <c r="G12" s="2" t="s">
        <v>39</v>
      </c>
      <c r="H12" s="23">
        <v>139</v>
      </c>
      <c r="I12" s="24">
        <f t="shared" si="0"/>
        <v>63.18181818181818</v>
      </c>
      <c r="J12" s="25">
        <f aca="true" t="shared" si="5" ref="J12:J16">RANK(I12,I$11:I$16,0)</f>
        <v>5</v>
      </c>
      <c r="K12" s="26">
        <v>148</v>
      </c>
      <c r="L12" s="24">
        <f t="shared" si="1"/>
        <v>67.27272727272727</v>
      </c>
      <c r="M12" s="25">
        <f aca="true" t="shared" si="6" ref="M12:M16">RANK(L12,L$11:L$16,0)</f>
        <v>2</v>
      </c>
      <c r="N12" s="26">
        <v>146.5</v>
      </c>
      <c r="O12" s="24">
        <f t="shared" si="2"/>
        <v>66.59090909090908</v>
      </c>
      <c r="P12" s="25">
        <f aca="true" t="shared" si="7" ref="P12:P16">RANK(O12,O$11:O$16,0)</f>
        <v>2</v>
      </c>
      <c r="Q12" s="27"/>
      <c r="R12" s="28"/>
      <c r="S12" s="29">
        <f t="shared" si="3"/>
        <v>433.5</v>
      </c>
      <c r="T12" s="24">
        <f t="shared" si="4"/>
        <v>65.682</v>
      </c>
    </row>
    <row r="13" spans="1:20" s="19" customFormat="1" ht="27" customHeight="1">
      <c r="A13" s="39">
        <v>3</v>
      </c>
      <c r="B13" s="45" t="s">
        <v>83</v>
      </c>
      <c r="C13" s="5" t="s">
        <v>1</v>
      </c>
      <c r="D13" s="49"/>
      <c r="E13" s="61" t="s">
        <v>84</v>
      </c>
      <c r="F13" s="61"/>
      <c r="G13" s="46" t="s">
        <v>75</v>
      </c>
      <c r="H13" s="23">
        <v>142</v>
      </c>
      <c r="I13" s="24">
        <f t="shared" si="0"/>
        <v>64.54545454545455</v>
      </c>
      <c r="J13" s="25">
        <f t="shared" si="5"/>
        <v>3</v>
      </c>
      <c r="K13" s="26">
        <v>144.5</v>
      </c>
      <c r="L13" s="24">
        <f t="shared" si="1"/>
        <v>65.68181818181817</v>
      </c>
      <c r="M13" s="25">
        <f t="shared" si="6"/>
        <v>3</v>
      </c>
      <c r="N13" s="26">
        <v>144.5</v>
      </c>
      <c r="O13" s="24">
        <f t="shared" si="2"/>
        <v>65.68181818181817</v>
      </c>
      <c r="P13" s="25">
        <f t="shared" si="7"/>
        <v>3</v>
      </c>
      <c r="Q13" s="27"/>
      <c r="R13" s="28"/>
      <c r="S13" s="29">
        <f t="shared" si="3"/>
        <v>431</v>
      </c>
      <c r="T13" s="24">
        <f t="shared" si="4"/>
        <v>65.303</v>
      </c>
    </row>
    <row r="14" spans="1:20" s="19" customFormat="1" ht="27" customHeight="1">
      <c r="A14" s="39">
        <v>4</v>
      </c>
      <c r="B14" s="1" t="s">
        <v>55</v>
      </c>
      <c r="C14" s="2" t="s">
        <v>1</v>
      </c>
      <c r="D14" s="3" t="s">
        <v>40</v>
      </c>
      <c r="E14" s="4" t="s">
        <v>41</v>
      </c>
      <c r="F14" s="2" t="s">
        <v>50</v>
      </c>
      <c r="G14" s="2" t="s">
        <v>39</v>
      </c>
      <c r="H14" s="23">
        <v>149.5</v>
      </c>
      <c r="I14" s="24">
        <f t="shared" si="0"/>
        <v>67.95454545454545</v>
      </c>
      <c r="J14" s="25">
        <f t="shared" si="5"/>
        <v>2</v>
      </c>
      <c r="K14" s="26">
        <v>142</v>
      </c>
      <c r="L14" s="24">
        <f t="shared" si="1"/>
        <v>64.54545454545455</v>
      </c>
      <c r="M14" s="25">
        <f t="shared" si="6"/>
        <v>4</v>
      </c>
      <c r="N14" s="26">
        <v>129</v>
      </c>
      <c r="O14" s="24">
        <f t="shared" si="2"/>
        <v>58.63636363636363</v>
      </c>
      <c r="P14" s="25">
        <f t="shared" si="7"/>
        <v>6</v>
      </c>
      <c r="Q14" s="27"/>
      <c r="R14" s="28"/>
      <c r="S14" s="29">
        <f t="shared" si="3"/>
        <v>420.5</v>
      </c>
      <c r="T14" s="24">
        <f t="shared" si="4"/>
        <v>63.712</v>
      </c>
    </row>
    <row r="15" spans="1:20" s="19" customFormat="1" ht="27" customHeight="1">
      <c r="A15" s="39">
        <v>5</v>
      </c>
      <c r="B15" s="1" t="s">
        <v>81</v>
      </c>
      <c r="C15" s="2" t="s">
        <v>1</v>
      </c>
      <c r="D15" s="3"/>
      <c r="E15" s="4" t="s">
        <v>54</v>
      </c>
      <c r="F15" s="2"/>
      <c r="G15" s="5" t="s">
        <v>39</v>
      </c>
      <c r="H15" s="23">
        <v>142</v>
      </c>
      <c r="I15" s="24">
        <f t="shared" si="0"/>
        <v>64.54545454545455</v>
      </c>
      <c r="J15" s="25">
        <f t="shared" si="5"/>
        <v>3</v>
      </c>
      <c r="K15" s="26">
        <v>141</v>
      </c>
      <c r="L15" s="24">
        <f t="shared" si="1"/>
        <v>64.09090909090908</v>
      </c>
      <c r="M15" s="25">
        <f t="shared" si="6"/>
        <v>5</v>
      </c>
      <c r="N15" s="26">
        <v>136.5</v>
      </c>
      <c r="O15" s="24">
        <f t="shared" si="2"/>
        <v>62.04545454545454</v>
      </c>
      <c r="P15" s="25">
        <f t="shared" si="7"/>
        <v>5</v>
      </c>
      <c r="Q15" s="27"/>
      <c r="R15" s="28"/>
      <c r="S15" s="29">
        <f t="shared" si="3"/>
        <v>419.5</v>
      </c>
      <c r="T15" s="24">
        <f t="shared" si="4"/>
        <v>63.561</v>
      </c>
    </row>
    <row r="16" spans="1:20" s="19" customFormat="1" ht="27" customHeight="1">
      <c r="A16" s="39">
        <v>6</v>
      </c>
      <c r="B16" s="1" t="s">
        <v>105</v>
      </c>
      <c r="C16" s="2" t="s">
        <v>1</v>
      </c>
      <c r="D16" s="3" t="s">
        <v>106</v>
      </c>
      <c r="E16" s="4" t="s">
        <v>107</v>
      </c>
      <c r="F16" s="2" t="s">
        <v>108</v>
      </c>
      <c r="G16" s="2" t="s">
        <v>39</v>
      </c>
      <c r="H16" s="23">
        <v>135</v>
      </c>
      <c r="I16" s="24">
        <f t="shared" si="0"/>
        <v>61.36363636363636</v>
      </c>
      <c r="J16" s="25">
        <f t="shared" si="5"/>
        <v>6</v>
      </c>
      <c r="K16" s="26">
        <v>133</v>
      </c>
      <c r="L16" s="24">
        <f t="shared" si="1"/>
        <v>60.454545454545446</v>
      </c>
      <c r="M16" s="25">
        <f t="shared" si="6"/>
        <v>6</v>
      </c>
      <c r="N16" s="26">
        <v>138.5</v>
      </c>
      <c r="O16" s="24">
        <f t="shared" si="2"/>
        <v>62.954545454545446</v>
      </c>
      <c r="P16" s="25">
        <f t="shared" si="7"/>
        <v>4</v>
      </c>
      <c r="Q16" s="27"/>
      <c r="R16" s="28">
        <v>1</v>
      </c>
      <c r="S16" s="29">
        <f t="shared" si="3"/>
        <v>406.5</v>
      </c>
      <c r="T16" s="24">
        <f t="shared" si="4"/>
        <v>61.591</v>
      </c>
    </row>
    <row r="17" spans="1:20" s="14" customFormat="1" ht="15" customHeight="1">
      <c r="A17" s="100" t="s">
        <v>45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</row>
    <row r="18" spans="1:20" s="19" customFormat="1" ht="26.25" customHeight="1">
      <c r="A18" s="39">
        <v>1</v>
      </c>
      <c r="B18" s="1" t="s">
        <v>99</v>
      </c>
      <c r="C18" s="2">
        <v>2</v>
      </c>
      <c r="D18" s="3" t="s">
        <v>85</v>
      </c>
      <c r="E18" s="4" t="s">
        <v>86</v>
      </c>
      <c r="F18" s="2" t="s">
        <v>72</v>
      </c>
      <c r="G18" s="2" t="s">
        <v>87</v>
      </c>
      <c r="H18" s="23">
        <v>149.5</v>
      </c>
      <c r="I18" s="24">
        <f aca="true" t="shared" si="8" ref="I18:I25">H18/2.2-IF($Q18=1,0.5,IF($Q18=2,1.5,0))</f>
        <v>67.95454545454545</v>
      </c>
      <c r="J18" s="25">
        <f>RANK(I18,I$18:I$25,0)</f>
        <v>1</v>
      </c>
      <c r="K18" s="26">
        <v>152.5</v>
      </c>
      <c r="L18" s="24">
        <f aca="true" t="shared" si="9" ref="L18:L25">K18/2.2-IF($Q18=1,0.5,IF($Q18=2,1.5,0))</f>
        <v>69.31818181818181</v>
      </c>
      <c r="M18" s="25">
        <f>RANK(L18,L$18:L$25,0)</f>
        <v>1</v>
      </c>
      <c r="N18" s="26">
        <v>152</v>
      </c>
      <c r="O18" s="24">
        <f aca="true" t="shared" si="10" ref="O18:O25">N18/2.2-IF($Q18=1,0.5,IF($Q18=2,1.5,0))</f>
        <v>69.09090909090908</v>
      </c>
      <c r="P18" s="25">
        <f>RANK(O18,O$18:O$25,0)</f>
        <v>1</v>
      </c>
      <c r="Q18" s="27"/>
      <c r="R18" s="28"/>
      <c r="S18" s="29">
        <f aca="true" t="shared" si="11" ref="S18:S25">N18+K18+H18</f>
        <v>454</v>
      </c>
      <c r="T18" s="24">
        <f aca="true" t="shared" si="12" ref="T18:T25">ROUND(SUM(I18,L18,O18)/3,3)</f>
        <v>68.788</v>
      </c>
    </row>
    <row r="19" spans="1:20" s="19" customFormat="1" ht="26.25" customHeight="1">
      <c r="A19" s="39">
        <v>2</v>
      </c>
      <c r="B19" s="1" t="s">
        <v>99</v>
      </c>
      <c r="C19" s="2">
        <v>2</v>
      </c>
      <c r="D19" s="3" t="s">
        <v>46</v>
      </c>
      <c r="E19" s="4" t="s">
        <v>47</v>
      </c>
      <c r="F19" s="2" t="s">
        <v>48</v>
      </c>
      <c r="G19" s="2" t="s">
        <v>87</v>
      </c>
      <c r="H19" s="23">
        <v>138.5</v>
      </c>
      <c r="I19" s="24">
        <f t="shared" si="8"/>
        <v>62.954545454545446</v>
      </c>
      <c r="J19" s="25">
        <f aca="true" t="shared" si="13" ref="J19:J25">RANK(I19,I$18:I$25,0)</f>
        <v>3</v>
      </c>
      <c r="K19" s="26">
        <v>148.5</v>
      </c>
      <c r="L19" s="24">
        <f t="shared" si="9"/>
        <v>67.5</v>
      </c>
      <c r="M19" s="25">
        <f aca="true" t="shared" si="14" ref="M19:M25">RANK(L19,L$18:L$25,0)</f>
        <v>2</v>
      </c>
      <c r="N19" s="26">
        <v>148</v>
      </c>
      <c r="O19" s="24">
        <f t="shared" si="10"/>
        <v>67.27272727272727</v>
      </c>
      <c r="P19" s="25">
        <f aca="true" t="shared" si="15" ref="P19:P25">RANK(O19,O$18:O$25,0)</f>
        <v>2</v>
      </c>
      <c r="Q19" s="27"/>
      <c r="R19" s="28"/>
      <c r="S19" s="29">
        <f t="shared" si="11"/>
        <v>435</v>
      </c>
      <c r="T19" s="24">
        <f t="shared" si="12"/>
        <v>65.909</v>
      </c>
    </row>
    <row r="20" spans="1:20" s="19" customFormat="1" ht="26.25" customHeight="1">
      <c r="A20" s="39">
        <v>3</v>
      </c>
      <c r="B20" s="1" t="s">
        <v>99</v>
      </c>
      <c r="C20" s="2">
        <v>2</v>
      </c>
      <c r="D20" s="3" t="s">
        <v>4</v>
      </c>
      <c r="E20" s="4" t="s">
        <v>57</v>
      </c>
      <c r="F20" s="2" t="s">
        <v>5</v>
      </c>
      <c r="G20" s="2" t="s">
        <v>87</v>
      </c>
      <c r="H20" s="23">
        <v>143</v>
      </c>
      <c r="I20" s="24">
        <f t="shared" si="8"/>
        <v>65</v>
      </c>
      <c r="J20" s="25">
        <f t="shared" si="13"/>
        <v>2</v>
      </c>
      <c r="K20" s="26">
        <v>143.5</v>
      </c>
      <c r="L20" s="24">
        <f t="shared" si="9"/>
        <v>65.22727272727272</v>
      </c>
      <c r="M20" s="25">
        <f t="shared" si="14"/>
        <v>3</v>
      </c>
      <c r="N20" s="26">
        <v>142.5</v>
      </c>
      <c r="O20" s="24">
        <f t="shared" si="10"/>
        <v>64.77272727272727</v>
      </c>
      <c r="P20" s="25">
        <f t="shared" si="15"/>
        <v>5</v>
      </c>
      <c r="Q20" s="27"/>
      <c r="R20" s="28"/>
      <c r="S20" s="29">
        <f t="shared" si="11"/>
        <v>429</v>
      </c>
      <c r="T20" s="24">
        <f t="shared" si="12"/>
        <v>65</v>
      </c>
    </row>
    <row r="21" spans="1:20" s="19" customFormat="1" ht="26.25" customHeight="1">
      <c r="A21" s="39">
        <v>4</v>
      </c>
      <c r="B21" s="1" t="s">
        <v>76</v>
      </c>
      <c r="C21" s="2" t="s">
        <v>1</v>
      </c>
      <c r="D21" s="3" t="s">
        <v>51</v>
      </c>
      <c r="E21" s="4" t="s">
        <v>52</v>
      </c>
      <c r="F21" s="2" t="s">
        <v>53</v>
      </c>
      <c r="G21" s="2" t="s">
        <v>39</v>
      </c>
      <c r="H21" s="23">
        <v>138.5</v>
      </c>
      <c r="I21" s="24">
        <f t="shared" si="8"/>
        <v>62.954545454545446</v>
      </c>
      <c r="J21" s="25">
        <f t="shared" si="13"/>
        <v>3</v>
      </c>
      <c r="K21" s="26">
        <v>136</v>
      </c>
      <c r="L21" s="24">
        <f t="shared" si="9"/>
        <v>61.81818181818181</v>
      </c>
      <c r="M21" s="25">
        <f t="shared" si="14"/>
        <v>4</v>
      </c>
      <c r="N21" s="26">
        <v>146.5</v>
      </c>
      <c r="O21" s="24">
        <f t="shared" si="10"/>
        <v>66.59090909090908</v>
      </c>
      <c r="P21" s="25">
        <f t="shared" si="15"/>
        <v>3</v>
      </c>
      <c r="Q21" s="27"/>
      <c r="R21" s="28"/>
      <c r="S21" s="29">
        <f t="shared" si="11"/>
        <v>421</v>
      </c>
      <c r="T21" s="24">
        <f t="shared" si="12"/>
        <v>63.788</v>
      </c>
    </row>
    <row r="22" spans="1:20" s="19" customFormat="1" ht="26.25" customHeight="1">
      <c r="A22" s="39">
        <v>5</v>
      </c>
      <c r="B22" s="1" t="s">
        <v>62</v>
      </c>
      <c r="C22" s="59" t="s">
        <v>1</v>
      </c>
      <c r="D22" s="3" t="s">
        <v>100</v>
      </c>
      <c r="E22" s="4" t="s">
        <v>101</v>
      </c>
      <c r="F22" s="2" t="s">
        <v>102</v>
      </c>
      <c r="G22" s="60" t="s">
        <v>39</v>
      </c>
      <c r="H22" s="23">
        <v>135</v>
      </c>
      <c r="I22" s="24">
        <f t="shared" si="8"/>
        <v>61.36363636363636</v>
      </c>
      <c r="J22" s="25">
        <f t="shared" si="13"/>
        <v>5</v>
      </c>
      <c r="K22" s="26">
        <v>135.5</v>
      </c>
      <c r="L22" s="24">
        <f t="shared" si="9"/>
        <v>61.590909090909086</v>
      </c>
      <c r="M22" s="25">
        <f t="shared" si="14"/>
        <v>6</v>
      </c>
      <c r="N22" s="26">
        <v>143.5</v>
      </c>
      <c r="O22" s="24">
        <f t="shared" si="10"/>
        <v>65.22727272727272</v>
      </c>
      <c r="P22" s="25">
        <f t="shared" si="15"/>
        <v>4</v>
      </c>
      <c r="Q22" s="27"/>
      <c r="R22" s="28"/>
      <c r="S22" s="29">
        <f t="shared" si="11"/>
        <v>414</v>
      </c>
      <c r="T22" s="24">
        <f t="shared" si="12"/>
        <v>62.727</v>
      </c>
    </row>
    <row r="23" spans="1:20" s="19" customFormat="1" ht="26.25" customHeight="1">
      <c r="A23" s="39">
        <v>6</v>
      </c>
      <c r="B23" s="1" t="s">
        <v>77</v>
      </c>
      <c r="C23" s="2" t="s">
        <v>1</v>
      </c>
      <c r="D23" s="3" t="s">
        <v>78</v>
      </c>
      <c r="E23" s="4" t="s">
        <v>79</v>
      </c>
      <c r="F23" s="2" t="s">
        <v>80</v>
      </c>
      <c r="G23" s="2" t="s">
        <v>39</v>
      </c>
      <c r="H23" s="23">
        <v>135</v>
      </c>
      <c r="I23" s="24">
        <f t="shared" si="8"/>
        <v>60.86363636363636</v>
      </c>
      <c r="J23" s="25">
        <f t="shared" si="13"/>
        <v>7</v>
      </c>
      <c r="K23" s="26">
        <v>137</v>
      </c>
      <c r="L23" s="24">
        <f t="shared" si="9"/>
        <v>61.772727272727266</v>
      </c>
      <c r="M23" s="25">
        <f t="shared" si="14"/>
        <v>5</v>
      </c>
      <c r="N23" s="26">
        <v>136.5</v>
      </c>
      <c r="O23" s="24">
        <f t="shared" si="10"/>
        <v>61.54545454545454</v>
      </c>
      <c r="P23" s="25">
        <f t="shared" si="15"/>
        <v>6</v>
      </c>
      <c r="Q23" s="27">
        <v>1</v>
      </c>
      <c r="R23" s="28"/>
      <c r="S23" s="29">
        <f t="shared" si="11"/>
        <v>408.5</v>
      </c>
      <c r="T23" s="24">
        <f t="shared" si="12"/>
        <v>61.394</v>
      </c>
    </row>
    <row r="24" spans="1:20" s="19" customFormat="1" ht="26.25" customHeight="1">
      <c r="A24" s="39">
        <v>7</v>
      </c>
      <c r="B24" s="1" t="s">
        <v>109</v>
      </c>
      <c r="C24" s="2" t="s">
        <v>1</v>
      </c>
      <c r="D24" s="3"/>
      <c r="E24" s="4" t="s">
        <v>110</v>
      </c>
      <c r="F24" s="2"/>
      <c r="G24" s="2" t="s">
        <v>39</v>
      </c>
      <c r="H24" s="23">
        <v>127.5</v>
      </c>
      <c r="I24" s="24">
        <f t="shared" si="8"/>
        <v>57.95454545454545</v>
      </c>
      <c r="J24" s="25">
        <f t="shared" si="13"/>
        <v>8</v>
      </c>
      <c r="K24" s="26">
        <v>134</v>
      </c>
      <c r="L24" s="24">
        <f t="shared" si="9"/>
        <v>60.90909090909091</v>
      </c>
      <c r="M24" s="25">
        <f t="shared" si="14"/>
        <v>7</v>
      </c>
      <c r="N24" s="26">
        <v>134</v>
      </c>
      <c r="O24" s="24">
        <f t="shared" si="10"/>
        <v>60.90909090909091</v>
      </c>
      <c r="P24" s="25">
        <f t="shared" si="15"/>
        <v>7</v>
      </c>
      <c r="Q24" s="27"/>
      <c r="R24" s="28"/>
      <c r="S24" s="29">
        <f t="shared" si="11"/>
        <v>395.5</v>
      </c>
      <c r="T24" s="24">
        <f t="shared" si="12"/>
        <v>59.924</v>
      </c>
    </row>
    <row r="25" spans="1:20" s="19" customFormat="1" ht="26.25" customHeight="1">
      <c r="A25" s="39">
        <v>8</v>
      </c>
      <c r="B25" s="1" t="s">
        <v>103</v>
      </c>
      <c r="C25" s="2" t="s">
        <v>1</v>
      </c>
      <c r="D25" s="3"/>
      <c r="E25" s="4" t="s">
        <v>104</v>
      </c>
      <c r="F25" s="2"/>
      <c r="G25" s="2" t="s">
        <v>39</v>
      </c>
      <c r="H25" s="23">
        <v>134</v>
      </c>
      <c r="I25" s="24">
        <f t="shared" si="8"/>
        <v>60.90909090909091</v>
      </c>
      <c r="J25" s="25">
        <f t="shared" si="13"/>
        <v>6</v>
      </c>
      <c r="K25" s="26">
        <v>125</v>
      </c>
      <c r="L25" s="24">
        <f t="shared" si="9"/>
        <v>56.81818181818181</v>
      </c>
      <c r="M25" s="25">
        <f t="shared" si="14"/>
        <v>8</v>
      </c>
      <c r="N25" s="26">
        <v>124.5</v>
      </c>
      <c r="O25" s="24">
        <f t="shared" si="10"/>
        <v>56.590909090909086</v>
      </c>
      <c r="P25" s="25">
        <f t="shared" si="15"/>
        <v>8</v>
      </c>
      <c r="Q25" s="27"/>
      <c r="R25" s="28"/>
      <c r="S25" s="29">
        <f t="shared" si="11"/>
        <v>383.5</v>
      </c>
      <c r="T25" s="24">
        <f t="shared" si="12"/>
        <v>58.106</v>
      </c>
    </row>
    <row r="26" spans="2:20" s="30" customFormat="1" ht="20.25" customHeight="1">
      <c r="B26" s="91" t="s">
        <v>33</v>
      </c>
      <c r="C26" s="91"/>
      <c r="D26" s="31"/>
      <c r="E26" s="92" t="s">
        <v>95</v>
      </c>
      <c r="F26" s="92"/>
      <c r="G26" s="92"/>
      <c r="H26" s="32"/>
      <c r="I26" s="32"/>
      <c r="J26" s="32"/>
      <c r="K26" s="32"/>
      <c r="L26" s="32"/>
      <c r="M26" s="32"/>
      <c r="N26" s="32"/>
      <c r="O26" s="32"/>
      <c r="P26" s="32"/>
      <c r="Q26" s="33"/>
      <c r="R26" s="33"/>
      <c r="S26" s="32"/>
      <c r="T26" s="32"/>
    </row>
    <row r="27" spans="2:20" s="30" customFormat="1" ht="20.25" customHeight="1">
      <c r="B27" s="91" t="s">
        <v>34</v>
      </c>
      <c r="C27" s="91"/>
      <c r="D27" s="31"/>
      <c r="E27" s="93" t="s">
        <v>35</v>
      </c>
      <c r="F27" s="93"/>
      <c r="G27" s="93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37" s="14" customFormat="1" ht="15" customHeight="1"/>
  </sheetData>
  <sheetProtection selectLockedCells="1" selectUnlockedCells="1"/>
  <mergeCells count="26">
    <mergeCell ref="B27:C27"/>
    <mergeCell ref="E27:G27"/>
    <mergeCell ref="A1:T1"/>
    <mergeCell ref="A3:T3"/>
    <mergeCell ref="A4:T4"/>
    <mergeCell ref="A5:T5"/>
    <mergeCell ref="A6:T6"/>
    <mergeCell ref="A7:F7"/>
    <mergeCell ref="S8:S9"/>
    <mergeCell ref="A8:A9"/>
    <mergeCell ref="B8:B9"/>
    <mergeCell ref="C8:C9"/>
    <mergeCell ref="H8:J8"/>
    <mergeCell ref="K8:M8"/>
    <mergeCell ref="N8:P8"/>
    <mergeCell ref="G8:G9"/>
    <mergeCell ref="B26:C26"/>
    <mergeCell ref="E26:G26"/>
    <mergeCell ref="D8:D9"/>
    <mergeCell ref="E8:E9"/>
    <mergeCell ref="F8:F9"/>
    <mergeCell ref="A2:T2"/>
    <mergeCell ref="T8:T9"/>
    <mergeCell ref="Q8:R8"/>
    <mergeCell ref="A10:T10"/>
    <mergeCell ref="A17:T17"/>
  </mergeCells>
  <printOptions horizontalCentered="1"/>
  <pageMargins left="0" right="0" top="0" bottom="0" header="0.5118110236220472" footer="0.5118110236220472"/>
  <pageSetup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2018-11-25T07:32:13Z</cp:lastPrinted>
  <dcterms:created xsi:type="dcterms:W3CDTF">2017-12-02T12:22:14Z</dcterms:created>
  <dcterms:modified xsi:type="dcterms:W3CDTF">2018-11-26T06:24:42Z</dcterms:modified>
  <cp:category/>
  <cp:version/>
  <cp:contentType/>
  <cp:contentStatus/>
</cp:coreProperties>
</file>