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8430" activeTab="0"/>
  </bookViews>
  <sheets>
    <sheet name="ПП юши " sheetId="1" r:id="rId1"/>
    <sheet name="МП" sheetId="2" r:id="rId2"/>
    <sheet name="экви" sheetId="3" r:id="rId3"/>
    <sheet name="ПП б дети " sheetId="4" r:id="rId4"/>
    <sheet name="ПП а дети " sheetId="5" r:id="rId5"/>
  </sheets>
  <externalReferences>
    <externalReference r:id="rId8"/>
    <externalReference r:id="rId9"/>
  </externalReferences>
  <definedNames>
    <definedName name="__щдь">#REF!</definedName>
    <definedName name="_12334отт">#REF!</definedName>
    <definedName name="№_паспорта_ФКСР_лошади" localSheetId="1">#REF!</definedName>
    <definedName name="№_паспорта_ФКСР_лошади" localSheetId="4">#REF!</definedName>
    <definedName name="№_паспорта_ФКСР_лошади" localSheetId="3">#REF!</definedName>
    <definedName name="№_паспорта_ФКСР_лошади" localSheetId="0">#REF!</definedName>
    <definedName name="№_паспорта_ФКСР_лошади" localSheetId="2">#REF!</definedName>
    <definedName name="№_паспорта_ФКСР_лошади">#REF!</definedName>
    <definedName name="Test" localSheetId="1">#REF!</definedName>
    <definedName name="Test" localSheetId="4">#REF!</definedName>
    <definedName name="Test" localSheetId="3">#REF!</definedName>
    <definedName name="Test" localSheetId="0">#REF!</definedName>
    <definedName name="Test" localSheetId="2">#REF!</definedName>
    <definedName name="Test">#REF!</definedName>
    <definedName name="АБУ_ШАБЕХ_Софи" localSheetId="4">#REF!</definedName>
    <definedName name="АБУ_ШАБЕХ_Софи" localSheetId="2">#REF!</definedName>
    <definedName name="АБУ_ШАБЕХ_Софи">#REF!</definedName>
    <definedName name="АЙР" localSheetId="4">#REF!</definedName>
    <definedName name="АЙР" localSheetId="2">#REF!</definedName>
    <definedName name="АЙР">#REF!</definedName>
    <definedName name="АЙР_КИСС_04__мер.__ганнов." localSheetId="4">#REF!</definedName>
    <definedName name="АЙР_КИСС_04__мер.__ганнов." localSheetId="2">#REF!</definedName>
    <definedName name="АЙР_КИСС_04__мер.__ганнов.">#REF!</definedName>
    <definedName name="аол" localSheetId="4">#REF!</definedName>
    <definedName name="аол" localSheetId="2">#REF!</definedName>
    <definedName name="аол">#REF!</definedName>
    <definedName name="апл" localSheetId="4">#REF!</definedName>
    <definedName name="апл" localSheetId="2">#REF!</definedName>
    <definedName name="апл">#REF!</definedName>
    <definedName name="ароцорцифд4" localSheetId="4">#REF!</definedName>
    <definedName name="ароцорцифд4" localSheetId="2">#REF!</definedName>
    <definedName name="ароцорцифд4">#REF!</definedName>
    <definedName name="БП" localSheetId="1">#REF!</definedName>
    <definedName name="БП" localSheetId="4">#REF!</definedName>
    <definedName name="БП" localSheetId="3">#REF!</definedName>
    <definedName name="БП" localSheetId="0">#REF!</definedName>
    <definedName name="БП" localSheetId="2">#REF!</definedName>
    <definedName name="БП">#REF!</definedName>
    <definedName name="в" localSheetId="1">#REF!</definedName>
    <definedName name="в" localSheetId="4">#REF!</definedName>
    <definedName name="в" localSheetId="3">#REF!</definedName>
    <definedName name="в" localSheetId="0">#REF!</definedName>
    <definedName name="в" localSheetId="2">#REF!</definedName>
    <definedName name="в">#REF!</definedName>
    <definedName name="Владелец__________________________лошади" localSheetId="1">#REF!</definedName>
    <definedName name="Владелец__________________________лошади" localSheetId="4">#REF!</definedName>
    <definedName name="Владелец__________________________лошади" localSheetId="3">#REF!</definedName>
    <definedName name="Владелец__________________________лошади" localSheetId="0">#REF!</definedName>
    <definedName name="Владелец__________________________лошади" localSheetId="2">#REF!</definedName>
    <definedName name="Владелец__________________________лошади">#REF!</definedName>
    <definedName name="гшщшг7778" localSheetId="4">#REF!</definedName>
    <definedName name="гшщшг7778" localSheetId="2">#REF!</definedName>
    <definedName name="гшщшг7778">#REF!</definedName>
    <definedName name="дфлфлфы" localSheetId="2">#REF!</definedName>
    <definedName name="дфлфлфы">#REF!</definedName>
    <definedName name="ж09_" localSheetId="2">#REF!</definedName>
    <definedName name="ж09_">#REF!</definedName>
    <definedName name="Звание__разряд" localSheetId="1">#REF!</definedName>
    <definedName name="Звание__разряд" localSheetId="4">#REF!</definedName>
    <definedName name="Звание__разряд" localSheetId="3">#REF!</definedName>
    <definedName name="Звание__разряд" localSheetId="0">#REF!</definedName>
    <definedName name="Звание__разряд" localSheetId="2">#REF!</definedName>
    <definedName name="Звание__разряд">#REF!</definedName>
    <definedName name="Ира" localSheetId="1">#REF!</definedName>
    <definedName name="Ира" localSheetId="4">#REF!</definedName>
    <definedName name="Ира" localSheetId="3">#REF!</definedName>
    <definedName name="Ира" localSheetId="0">#REF!</definedName>
    <definedName name="Ира" localSheetId="2">#REF!</definedName>
    <definedName name="Ира">#REF!</definedName>
    <definedName name="ицл35лн6ь" localSheetId="4">#REF!</definedName>
    <definedName name="ицл35лн6ь" localSheetId="2">#REF!</definedName>
    <definedName name="ицл35лн6ь">#REF!</definedName>
    <definedName name="кккеее" localSheetId="4">#REF!</definedName>
    <definedName name="кккеее" localSheetId="2">#REF!</definedName>
    <definedName name="кккеее">#REF!</definedName>
    <definedName name="Кличка_лошади__г.р.__пол__масть.__порода" localSheetId="1">#REF!</definedName>
    <definedName name="Кличка_лошади__г.р.__пол__масть.__порода" localSheetId="4">#REF!</definedName>
    <definedName name="Кличка_лошади__г.р.__пол__масть.__порода" localSheetId="3">#REF!</definedName>
    <definedName name="Кличка_лошади__г.р.__пол__масть.__порода" localSheetId="0">#REF!</definedName>
    <definedName name="Кличка_лошади__г.р.__пол__масть.__порода" localSheetId="2">#REF!</definedName>
    <definedName name="Кличка_лошади__г.р.__пол__масть.__порода">#REF!</definedName>
    <definedName name="Команда__регион" localSheetId="1">#REF!</definedName>
    <definedName name="Команда__регион" localSheetId="4">#REF!</definedName>
    <definedName name="Команда__регион" localSheetId="3">#REF!</definedName>
    <definedName name="Команда__регион" localSheetId="0">#REF!</definedName>
    <definedName name="Команда__регион" localSheetId="2">#REF!</definedName>
    <definedName name="Команда__регион">#REF!</definedName>
    <definedName name="кргшщцзр">#REF!</definedName>
    <definedName name="КСК__Отрада__Московская_обл." localSheetId="4">#REF!</definedName>
    <definedName name="КСК__Отрада__Московская_обл." localSheetId="2">#REF!</definedName>
    <definedName name="КСК__Отрада__Московская_обл.">#REF!</definedName>
    <definedName name="лдонш7" localSheetId="4">#REF!</definedName>
    <definedName name="лдонш7" localSheetId="2">#REF!</definedName>
    <definedName name="лдонш7">#REF!</definedName>
    <definedName name="Люб_1" localSheetId="1">#REF!</definedName>
    <definedName name="Люб_1" localSheetId="4">#REF!</definedName>
    <definedName name="Люб_1" localSheetId="3">#REF!</definedName>
    <definedName name="Люб_1" localSheetId="0">#REF!</definedName>
    <definedName name="Люб_1" localSheetId="2">#REF!</definedName>
    <definedName name="Люб_1">#REF!</definedName>
    <definedName name="люб_2">#REF!</definedName>
    <definedName name="люб_3">#REF!</definedName>
    <definedName name="люб_4">#REF!</definedName>
    <definedName name="люб10">#REF!</definedName>
    <definedName name="люб11">#REF!</definedName>
    <definedName name="люб12">#REF!</definedName>
    <definedName name="люб13">#REF!</definedName>
    <definedName name="люб14">#REF!</definedName>
    <definedName name="люб15">#REF!</definedName>
    <definedName name="люб17">#REF!</definedName>
    <definedName name="люб5">#REF!</definedName>
    <definedName name="люб7">#REF!</definedName>
    <definedName name="люб8">#REF!</definedName>
    <definedName name="люб9">#REF!</definedName>
    <definedName name="Мастер_лист" localSheetId="1">#REF!</definedName>
    <definedName name="Мастер_лист" localSheetId="4">#REF!</definedName>
    <definedName name="Мастер_лист" localSheetId="3">#REF!</definedName>
    <definedName name="Мастер_лист" localSheetId="0">#REF!</definedName>
    <definedName name="Мастер_лист" localSheetId="2">#REF!</definedName>
    <definedName name="Мастер_лист">#REF!</definedName>
    <definedName name="МП" localSheetId="1">#REF!</definedName>
    <definedName name="МП" localSheetId="4">#REF!</definedName>
    <definedName name="МП" localSheetId="3">#REF!</definedName>
    <definedName name="МП" localSheetId="0">#REF!</definedName>
    <definedName name="МП" localSheetId="2">#REF!</definedName>
    <definedName name="МП">#REF!</definedName>
    <definedName name="нгщз9" localSheetId="4">#REF!</definedName>
    <definedName name="нгщз9" localSheetId="2">#REF!</definedName>
    <definedName name="нгщз9">#REF!</definedName>
    <definedName name="_xlnm.Print_Area" localSheetId="1">'МП'!$A$1:$U$18</definedName>
    <definedName name="_xlnm.Print_Area" localSheetId="4">'ПП а дети '!$A$1:$V$22</definedName>
    <definedName name="_xlnm.Print_Area" localSheetId="3">'ПП б дети '!$A$1:$V$22</definedName>
    <definedName name="_xlnm.Print_Area" localSheetId="0">'ПП юши '!$A$1:$V$25</definedName>
    <definedName name="_xlnm.Print_Area" localSheetId="2">'экви'!$A$1:$V$12</definedName>
    <definedName name="омлвдмолдод" localSheetId="1">#REF!</definedName>
    <definedName name="омлвдмолдод" localSheetId="4">#REF!</definedName>
    <definedName name="омлвдмолдод" localSheetId="3">#REF!</definedName>
    <definedName name="омлвдмолдод" localSheetId="0">#REF!</definedName>
    <definedName name="омлвдмолдод" localSheetId="2">#REF!</definedName>
    <definedName name="омлвдмолдод">#REF!</definedName>
    <definedName name="оттиьь_грр7" localSheetId="2">#REF!</definedName>
    <definedName name="оттиьь_грр7">#REF!</definedName>
    <definedName name="ПП_д" localSheetId="1">#REF!</definedName>
    <definedName name="ПП_д" localSheetId="4">#REF!</definedName>
    <definedName name="ПП_д" localSheetId="3">#REF!</definedName>
    <definedName name="ПП_д" localSheetId="0">#REF!</definedName>
    <definedName name="ПП_д" localSheetId="2">#REF!</definedName>
    <definedName name="ПП_д">#REF!</definedName>
    <definedName name="ПП_д1" localSheetId="2">#REF!</definedName>
    <definedName name="ПП_д1">#REF!</definedName>
    <definedName name="ПП_ЛП" localSheetId="2">#REF!</definedName>
    <definedName name="ПП_ЛП">#REF!</definedName>
    <definedName name="ПП_юр" localSheetId="1">#REF!</definedName>
    <definedName name="ПП_юр" localSheetId="4">#REF!</definedName>
    <definedName name="ПП_юр" localSheetId="3">#REF!</definedName>
    <definedName name="ПП_юр" localSheetId="0">#REF!</definedName>
    <definedName name="ПП_юр" localSheetId="2">#REF!</definedName>
    <definedName name="ПП_юр">#REF!</definedName>
    <definedName name="ПП_Юш" localSheetId="1">#REF!</definedName>
    <definedName name="ПП_Юш" localSheetId="4">#REF!</definedName>
    <definedName name="ПП_Юш" localSheetId="3">#REF!</definedName>
    <definedName name="ПП_Юш" localSheetId="0">#REF!</definedName>
    <definedName name="ПП_Юш" localSheetId="2">#REF!</definedName>
    <definedName name="ПП_Юш">#REF!</definedName>
    <definedName name="про5" localSheetId="4">#REF!</definedName>
    <definedName name="про5" localSheetId="2">#REF!</definedName>
    <definedName name="про5">#REF!</definedName>
    <definedName name="рол" localSheetId="4">#REF!</definedName>
    <definedName name="рол" localSheetId="2">#REF!</definedName>
    <definedName name="рол">#REF!</definedName>
    <definedName name="рол89нпри" localSheetId="4">#REF!</definedName>
    <definedName name="рол89нпри" localSheetId="2">#REF!</definedName>
    <definedName name="рол89нпри">#REF!</definedName>
    <definedName name="ролит" localSheetId="4">#REF!</definedName>
    <definedName name="ролит" localSheetId="2">#REF!</definedName>
    <definedName name="ролит">#REF!</definedName>
    <definedName name="саек4в5" localSheetId="4">#REF!</definedName>
    <definedName name="саек4в5" localSheetId="2">#REF!</definedName>
    <definedName name="саек4в5">#REF!</definedName>
    <definedName name="СП_№1" localSheetId="1">#REF!</definedName>
    <definedName name="СП_№1" localSheetId="4">#REF!</definedName>
    <definedName name="СП_№1" localSheetId="3">#REF!</definedName>
    <definedName name="СП_№1" localSheetId="0">#REF!</definedName>
    <definedName name="СП_№1" localSheetId="2">#REF!</definedName>
    <definedName name="СП_№1">#REF!</definedName>
    <definedName name="СП_№2" localSheetId="1">#REF!</definedName>
    <definedName name="СП_№2" localSheetId="4">#REF!</definedName>
    <definedName name="СП_№2" localSheetId="3">#REF!</definedName>
    <definedName name="СП_№2" localSheetId="0">#REF!</definedName>
    <definedName name="СП_№2" localSheetId="2">#REF!</definedName>
    <definedName name="СП_№2">#REF!</definedName>
    <definedName name="СП2" localSheetId="1">#REF!</definedName>
    <definedName name="СП2" localSheetId="4">#REF!</definedName>
    <definedName name="СП2" localSheetId="3">#REF!</definedName>
    <definedName name="СП2" localSheetId="0">#REF!</definedName>
    <definedName name="СП2" localSheetId="2">#REF!</definedName>
    <definedName name="СП2">#REF!</definedName>
    <definedName name="СП№45" localSheetId="2">#REF!</definedName>
    <definedName name="СП№45">#REF!</definedName>
    <definedName name="спл67" localSheetId="4">#REF!</definedName>
    <definedName name="спл67" localSheetId="2">#REF!</definedName>
    <definedName name="спл67">#REF!</definedName>
    <definedName name="Схема" localSheetId="1">#REF!</definedName>
    <definedName name="Схема" localSheetId="4">#REF!</definedName>
    <definedName name="Схема" localSheetId="3">#REF!</definedName>
    <definedName name="Схема" localSheetId="0">#REF!</definedName>
    <definedName name="Схема" localSheetId="2">#REF!</definedName>
    <definedName name="Схема">#REF!</definedName>
    <definedName name="тарлыодпаопдлродлод" localSheetId="1">#REF!</definedName>
    <definedName name="тарлыодпаопдлродлод" localSheetId="4">#REF!</definedName>
    <definedName name="тарлыодпаопдлродлод" localSheetId="3">#REF!</definedName>
    <definedName name="тарлыодпаопдлродлод" localSheetId="0">#REF!</definedName>
    <definedName name="тарлыодпаопдлродлод" localSheetId="2">#REF!</definedName>
    <definedName name="тарлыодпаопдлродлод">#REF!</definedName>
    <definedName name="тол" localSheetId="4">#REF!</definedName>
    <definedName name="тол" localSheetId="2">#REF!</definedName>
    <definedName name="тол">#REF!</definedName>
    <definedName name="тощыдавж">#REF!</definedName>
    <definedName name="Фамилия__имя" localSheetId="1">#REF!</definedName>
    <definedName name="Фамилия__имя" localSheetId="4">#REF!</definedName>
    <definedName name="Фамилия__имя" localSheetId="3">#REF!</definedName>
    <definedName name="Фамилия__имя" localSheetId="0">#REF!</definedName>
    <definedName name="Фамилия__имя" localSheetId="2">#REF!</definedName>
    <definedName name="Фамилия__имя">#REF!</definedName>
    <definedName name="фыв" localSheetId="1">#REF!</definedName>
    <definedName name="фыв" localSheetId="4">#REF!</definedName>
    <definedName name="фыв" localSheetId="3">#REF!</definedName>
    <definedName name="фыв" localSheetId="0">#REF!</definedName>
    <definedName name="фыв" localSheetId="2">#REF!</definedName>
    <definedName name="фыв">#REF!</definedName>
    <definedName name="црв988888" localSheetId="2">#REF!</definedName>
    <definedName name="црв988888">#REF!</definedName>
    <definedName name="щф98383737рврв" localSheetId="2">#REF!</definedName>
    <definedName name="щф98383737рврв">#REF!</definedName>
  </definedNames>
  <calcPr fullCalcOnLoad="1"/>
</workbook>
</file>

<file path=xl/sharedStrings.xml><?xml version="1.0" encoding="utf-8"?>
<sst xmlns="http://schemas.openxmlformats.org/spreadsheetml/2006/main" count="519" uniqueCount="250">
  <si>
    <t>Место</t>
  </si>
  <si>
    <t>Фамилия, имя всадника</t>
  </si>
  <si>
    <t>Разряд, звание</t>
  </si>
  <si>
    <t>№ паспорта</t>
  </si>
  <si>
    <t>Кличка лошади, г.р., пол, масть, порода, отец, место рождения</t>
  </si>
  <si>
    <t>Владелец</t>
  </si>
  <si>
    <t>Регион, команда</t>
  </si>
  <si>
    <t>С</t>
  </si>
  <si>
    <t>М</t>
  </si>
  <si>
    <t>Кол. ошиб.</t>
  </si>
  <si>
    <t>Всего 
баллов</t>
  </si>
  <si>
    <t>Всего %</t>
  </si>
  <si>
    <t>Баллы</t>
  </si>
  <si>
    <t>%</t>
  </si>
  <si>
    <t>КМС</t>
  </si>
  <si>
    <t>КСК МСХА</t>
  </si>
  <si>
    <t>ну</t>
  </si>
  <si>
    <t>ю</t>
  </si>
  <si>
    <t>МЕЛЬНИКОВА Екатерина, 1997</t>
  </si>
  <si>
    <t>д</t>
  </si>
  <si>
    <r>
      <t xml:space="preserve">ПОЗДНЯКОВА </t>
    </r>
    <r>
      <rPr>
        <sz val="9"/>
        <rFont val="Times New Roman"/>
        <family val="1"/>
      </rPr>
      <t xml:space="preserve">Полина, 1999 </t>
    </r>
  </si>
  <si>
    <t>008807</t>
  </si>
  <si>
    <r>
      <t>КУПЕЦ-07</t>
    </r>
    <r>
      <rPr>
        <sz val="9"/>
        <rFont val="Times New Roman"/>
        <family val="1"/>
      </rPr>
      <t xml:space="preserve">, мер., гнед., трак., Кархид, РоссияК </t>
    </r>
  </si>
  <si>
    <t>ОУСЦ "Планерная"</t>
  </si>
  <si>
    <t>Пони-спорт, Планерная</t>
  </si>
  <si>
    <t>001195</t>
  </si>
  <si>
    <t>МСХА</t>
  </si>
  <si>
    <t>002506</t>
  </si>
  <si>
    <t>002513</t>
  </si>
  <si>
    <t>ч.в Москва</t>
  </si>
  <si>
    <t>001180</t>
  </si>
  <si>
    <t>008267</t>
  </si>
  <si>
    <t>Гордеев</t>
  </si>
  <si>
    <t>Н</t>
  </si>
  <si>
    <t>H</t>
  </si>
  <si>
    <t>1ю</t>
  </si>
  <si>
    <t>010699</t>
  </si>
  <si>
    <t>выполнение норматива</t>
  </si>
  <si>
    <t>009986</t>
  </si>
  <si>
    <t>Середа Н</t>
  </si>
  <si>
    <t>КСК  МСХА</t>
  </si>
  <si>
    <t>001409</t>
  </si>
  <si>
    <t>001485</t>
  </si>
  <si>
    <t>МАЛЫЙ ПРИЗ</t>
  </si>
  <si>
    <t>б.р</t>
  </si>
  <si>
    <t>на оформл</t>
  </si>
  <si>
    <t>009565</t>
  </si>
  <si>
    <t>Орлова Е.</t>
  </si>
  <si>
    <t>017016</t>
  </si>
  <si>
    <t>Текунова О.Н</t>
  </si>
  <si>
    <t>002193</t>
  </si>
  <si>
    <t>Дашко А</t>
  </si>
  <si>
    <t>014379</t>
  </si>
  <si>
    <t>Лапкина А</t>
  </si>
  <si>
    <t>КСК "Всадница"</t>
  </si>
  <si>
    <t>008679</t>
  </si>
  <si>
    <t>СШОР ЦСКА</t>
  </si>
  <si>
    <t>КСК "Новый век"</t>
  </si>
  <si>
    <t>Улосевич А</t>
  </si>
  <si>
    <t>038998</t>
  </si>
  <si>
    <t>014579</t>
  </si>
  <si>
    <t>о</t>
  </si>
  <si>
    <t>Выполнение норматива</t>
  </si>
  <si>
    <t>015809</t>
  </si>
  <si>
    <t>Капралова О.А</t>
  </si>
  <si>
    <t>017307</t>
  </si>
  <si>
    <t>Гладков М.В</t>
  </si>
  <si>
    <t>006818</t>
  </si>
  <si>
    <t>018786</t>
  </si>
  <si>
    <t>Вершинина И</t>
  </si>
  <si>
    <t>002392</t>
  </si>
  <si>
    <t>005572</t>
  </si>
  <si>
    <r>
      <t>ВАХТАН - 01,</t>
    </r>
    <r>
      <rPr>
        <sz val="10"/>
        <rFont val="Cambria"/>
        <family val="1"/>
      </rPr>
      <t xml:space="preserve"> мер, гнед, тракено-венгр, Хореограф, Россия</t>
    </r>
  </si>
  <si>
    <t>Демин В.А.</t>
  </si>
  <si>
    <t>027601</t>
  </si>
  <si>
    <t>1 ОПП ГУ МВД России по г. Москве</t>
  </si>
  <si>
    <t>005573</t>
  </si>
  <si>
    <t>000396</t>
  </si>
  <si>
    <t>063101</t>
  </si>
  <si>
    <t>024505</t>
  </si>
  <si>
    <r>
      <t xml:space="preserve">МАКСИМОВА </t>
    </r>
    <r>
      <rPr>
        <sz val="10"/>
        <rFont val="Times New Roman"/>
        <family val="1"/>
      </rPr>
      <t xml:space="preserve"> Варвара, 2005</t>
    </r>
  </si>
  <si>
    <t>053603</t>
  </si>
  <si>
    <t>008207</t>
  </si>
  <si>
    <t>010044</t>
  </si>
  <si>
    <t>Галлямова А.А.</t>
  </si>
  <si>
    <r>
      <t xml:space="preserve">ФОРОС-06, </t>
    </r>
    <r>
      <rPr>
        <sz val="10"/>
        <rFont val="Times New Roman"/>
        <family val="1"/>
      </rPr>
      <t>мер, рыж. трак., Форт 59, Кировский к/з</t>
    </r>
  </si>
  <si>
    <t>062999</t>
  </si>
  <si>
    <t>006119</t>
  </si>
  <si>
    <t>074003</t>
  </si>
  <si>
    <r>
      <t xml:space="preserve">АНТИПЕНКО </t>
    </r>
    <r>
      <rPr>
        <sz val="10"/>
        <rFont val="Times New Roman"/>
        <family val="1"/>
      </rPr>
      <t xml:space="preserve"> Юлия, 2003</t>
    </r>
  </si>
  <si>
    <r>
      <t>БУРЕВЕСТНИК-01</t>
    </r>
    <r>
      <rPr>
        <sz val="10"/>
        <rFont val="Times New Roman"/>
        <family val="1"/>
      </rPr>
      <t>, мер., сер., рус. рыс., Браво Ласс, СПК "Заволжский" Ульян.обл.</t>
    </r>
  </si>
  <si>
    <t>055303</t>
  </si>
  <si>
    <t>015939</t>
  </si>
  <si>
    <t>Шумский И.Ф.</t>
  </si>
  <si>
    <r>
      <t xml:space="preserve">УВАРОВА </t>
    </r>
    <r>
      <rPr>
        <sz val="10"/>
        <rFont val="Times New Roman"/>
        <family val="1"/>
      </rPr>
      <t>Мария, 2004</t>
    </r>
  </si>
  <si>
    <r>
      <t>ЭСКУДО - 09</t>
    </r>
    <r>
      <rPr>
        <sz val="10"/>
        <rFont val="Times New Roman"/>
        <family val="1"/>
      </rPr>
      <t>,жеребец, вор. чеш.тепл., Цезано II, Чехия</t>
    </r>
  </si>
  <si>
    <r>
      <t>БРЕНД-04</t>
    </r>
    <r>
      <rPr>
        <sz val="10"/>
        <rFont val="Times New Roman"/>
        <family val="1"/>
      </rPr>
      <t>,  жер., карак., голшт., Баловень, Россия</t>
    </r>
  </si>
  <si>
    <t>у</t>
  </si>
  <si>
    <t>У</t>
  </si>
  <si>
    <t>067504</t>
  </si>
  <si>
    <t>025293</t>
  </si>
  <si>
    <r>
      <t xml:space="preserve">КШНЯСЕВА </t>
    </r>
    <r>
      <rPr>
        <sz val="10"/>
        <rFont val="Times New Roman"/>
        <family val="1"/>
      </rPr>
      <t>Валерия, 1993</t>
    </r>
  </si>
  <si>
    <r>
      <t xml:space="preserve">ПОДРЕЗОВА </t>
    </r>
    <r>
      <rPr>
        <sz val="9"/>
        <rFont val="Times New Roman"/>
        <family val="1"/>
      </rPr>
      <t xml:space="preserve"> Филофея, 2004</t>
    </r>
  </si>
  <si>
    <t>001194</t>
  </si>
  <si>
    <r>
      <t xml:space="preserve">ПОЭТ - 08,  </t>
    </r>
    <r>
      <rPr>
        <sz val="10"/>
        <rFont val="Times New Roman"/>
        <family val="1"/>
      </rPr>
      <t xml:space="preserve">  рыж. трак., Орион, Кировский к/з</t>
    </r>
  </si>
  <si>
    <t>015106</t>
  </si>
  <si>
    <r>
      <t xml:space="preserve">ТЕКУНОВА </t>
    </r>
    <r>
      <rPr>
        <sz val="10"/>
        <rFont val="Times New Roman"/>
        <family val="1"/>
      </rPr>
      <t xml:space="preserve"> Анна, 2006</t>
    </r>
  </si>
  <si>
    <t>035405</t>
  </si>
  <si>
    <r>
      <t xml:space="preserve">РОМАНЕНКО </t>
    </r>
    <r>
      <rPr>
        <sz val="10"/>
        <rFont val="Times New Roman"/>
        <family val="1"/>
      </rPr>
      <t xml:space="preserve"> Мария, 2005</t>
    </r>
  </si>
  <si>
    <r>
      <t xml:space="preserve">ПАШИНЦЕВ </t>
    </r>
    <r>
      <rPr>
        <sz val="10"/>
        <rFont val="Times New Roman"/>
        <family val="1"/>
      </rPr>
      <t xml:space="preserve"> Константин, 2003</t>
    </r>
  </si>
  <si>
    <t>022705</t>
  </si>
  <si>
    <r>
      <t xml:space="preserve">КИСЛОВА </t>
    </r>
    <r>
      <rPr>
        <sz val="10"/>
        <rFont val="Times New Roman"/>
        <family val="1"/>
      </rPr>
      <t>Ольга, 2005</t>
    </r>
  </si>
  <si>
    <t>ОБЩИЙ ЗАЧЕТ</t>
  </si>
  <si>
    <t>ЗАЧЕТ ДЛЯ ЛЮБИТЕЛЕЙ</t>
  </si>
  <si>
    <t>ЗАЧЕТ ДЛЯ ДЕТЕЙ</t>
  </si>
  <si>
    <t>Захарова И.</t>
  </si>
  <si>
    <t>Москва , КСК при РГАУ -МСХА им. К.А. Тимирязева</t>
  </si>
  <si>
    <r>
      <t>РЕАЛ - 00</t>
    </r>
    <r>
      <rPr>
        <sz val="10"/>
        <rFont val="Times New Roman"/>
        <family val="1"/>
      </rPr>
      <t>, жер, вор, тракен, Эфир, к/з им. Доватора</t>
    </r>
  </si>
  <si>
    <t>Номер ФКСР</t>
  </si>
  <si>
    <r>
      <rPr>
        <b/>
        <sz val="10"/>
        <rFont val="Times New Roman"/>
        <family val="1"/>
      </rPr>
      <t>ИМПОРТ - 02</t>
    </r>
    <r>
      <rPr>
        <sz val="10"/>
        <rFont val="Times New Roman"/>
        <family val="1"/>
      </rPr>
      <t xml:space="preserve">, мер., сер, орловс.рыс, Плейбой, Россия </t>
    </r>
  </si>
  <si>
    <r>
      <t xml:space="preserve">ГЛАДКОВА </t>
    </r>
    <r>
      <rPr>
        <sz val="10"/>
        <rFont val="Times New Roman"/>
        <family val="1"/>
      </rPr>
      <t>Екатерина, 2007</t>
    </r>
  </si>
  <si>
    <r>
      <t>ОСАДИЙ - 08</t>
    </r>
    <r>
      <rPr>
        <sz val="10"/>
        <rFont val="Times New Roman"/>
        <family val="1"/>
      </rPr>
      <t>, мер, сер, полукр, Один, Калужская обл</t>
    </r>
  </si>
  <si>
    <r>
      <t>КОРНЕТ - 12</t>
    </r>
    <r>
      <rPr>
        <sz val="10"/>
        <rFont val="Times New Roman"/>
        <family val="1"/>
      </rPr>
      <t>, мер, рыж, полукр, Кулужская обл.</t>
    </r>
  </si>
  <si>
    <r>
      <rPr>
        <b/>
        <sz val="10"/>
        <rFont val="Times New Roman"/>
        <family val="1"/>
      </rPr>
      <t>ЗАЗОР - 06</t>
    </r>
    <r>
      <rPr>
        <sz val="10"/>
        <rFont val="Times New Roman"/>
        <family val="1"/>
      </rPr>
      <t>, мер, рыж, буденн, Зачинщик 8, к.з им.  1 конной армии</t>
    </r>
  </si>
  <si>
    <r>
      <t xml:space="preserve">ГЛАДКОВА </t>
    </r>
    <r>
      <rPr>
        <sz val="10"/>
        <rFont val="Times New Roman"/>
        <family val="1"/>
      </rPr>
      <t>Анастасия, 2003</t>
    </r>
  </si>
  <si>
    <r>
      <t xml:space="preserve">СМИРНОВА </t>
    </r>
    <r>
      <rPr>
        <sz val="10"/>
        <rFont val="Times New Roman"/>
        <family val="1"/>
      </rPr>
      <t xml:space="preserve"> Дарья, 2001</t>
    </r>
  </si>
  <si>
    <r>
      <t xml:space="preserve">ПОЛИВЦЕВА </t>
    </r>
    <r>
      <rPr>
        <sz val="10"/>
        <rFont val="Times New Roman"/>
        <family val="1"/>
      </rPr>
      <t xml:space="preserve"> Екатерина, 1996</t>
    </r>
  </si>
  <si>
    <r>
      <t xml:space="preserve">ЗАХАРОВА </t>
    </r>
    <r>
      <rPr>
        <sz val="10"/>
        <rFont val="Times New Roman"/>
        <family val="1"/>
      </rPr>
      <t xml:space="preserve"> Дарьяна, 2001</t>
    </r>
  </si>
  <si>
    <r>
      <t xml:space="preserve">РОДИОНОВА </t>
    </r>
    <r>
      <rPr>
        <sz val="10"/>
        <rFont val="Times New Roman"/>
        <family val="1"/>
      </rPr>
      <t xml:space="preserve"> Софья, 2002</t>
    </r>
  </si>
  <si>
    <r>
      <t xml:space="preserve">ЮНИК-01, </t>
    </r>
    <r>
      <rPr>
        <sz val="10"/>
        <rFont val="Times New Roman"/>
        <family val="1"/>
      </rPr>
      <t>мер., гнед, голл. тепл., Люкс, Нидерланды</t>
    </r>
  </si>
  <si>
    <r>
      <rPr>
        <b/>
        <sz val="10"/>
        <rFont val="Times New Roman"/>
        <family val="1"/>
      </rPr>
      <t>ГАЛААД - 03</t>
    </r>
    <r>
      <rPr>
        <sz val="10"/>
        <rFont val="Times New Roman"/>
        <family val="1"/>
      </rPr>
      <t xml:space="preserve">, жер, вор, РВП, Гепард, Старож к\з </t>
    </r>
  </si>
  <si>
    <r>
      <t>ЛИДЕР - 08, м</t>
    </r>
    <r>
      <rPr>
        <sz val="10"/>
        <rFont val="Times New Roman"/>
        <family val="1"/>
      </rPr>
      <t>ер, т.гнед, латв, Лазурит, Россия</t>
    </r>
  </si>
  <si>
    <r>
      <t xml:space="preserve">НАУМЕНКО </t>
    </r>
    <r>
      <rPr>
        <sz val="10"/>
        <rFont val="Times New Roman"/>
        <family val="1"/>
      </rPr>
      <t>Ирина, 1995</t>
    </r>
  </si>
  <si>
    <r>
      <t>ПРОЛОГ - 02</t>
    </r>
    <r>
      <rPr>
        <sz val="10"/>
        <rFont val="Times New Roman"/>
        <family val="1"/>
      </rPr>
      <t>, мер, гнед, тракен, Главком 1, ООО "Рязанский конный завод"</t>
    </r>
  </si>
  <si>
    <r>
      <t xml:space="preserve">СУХОВЕРХОВА </t>
    </r>
    <r>
      <rPr>
        <sz val="10"/>
        <rFont val="Times New Roman"/>
        <family val="1"/>
      </rPr>
      <t xml:space="preserve"> Анасатсия, 2003</t>
    </r>
  </si>
  <si>
    <r>
      <t>БЕКАС - 00</t>
    </r>
    <r>
      <rPr>
        <sz val="10"/>
        <rFont val="Times New Roman"/>
        <family val="1"/>
      </rPr>
      <t>, мер, т. гнед, англо-тракен, Керамик, ЗАО "Колос"</t>
    </r>
  </si>
  <si>
    <r>
      <t>АМАДЕО - 98</t>
    </r>
    <r>
      <rPr>
        <sz val="10"/>
        <rFont val="Times New Roman"/>
        <family val="1"/>
      </rPr>
      <t>, мер, т.гнед, тракен, Зазор 3, Кировский к.з</t>
    </r>
  </si>
  <si>
    <r>
      <rPr>
        <b/>
        <sz val="10"/>
        <rFont val="Times New Roman"/>
        <family val="1"/>
      </rPr>
      <t>ГРИМ - 00</t>
    </r>
    <r>
      <rPr>
        <sz val="10"/>
        <rFont val="Times New Roman"/>
        <family val="1"/>
      </rPr>
      <t>, мер., рыж, тракен, Россия</t>
    </r>
  </si>
  <si>
    <r>
      <t xml:space="preserve">БАККАРА - 01, </t>
    </r>
    <r>
      <rPr>
        <sz val="10"/>
        <rFont val="Times New Roman"/>
        <family val="1"/>
      </rPr>
      <t>коб, т.рыж, помесь, Россия</t>
    </r>
  </si>
  <si>
    <r>
      <t>БАЛОВЕНЬ - 06</t>
    </r>
    <r>
      <rPr>
        <sz val="10"/>
        <rFont val="Times New Roman"/>
        <family val="1"/>
      </rPr>
      <t>, мер, рыж, ганновер, Бунтарь 23, ДЮСОК Чемпион</t>
    </r>
  </si>
  <si>
    <r>
      <t xml:space="preserve">БИРМИНГЕМ  - </t>
    </r>
    <r>
      <rPr>
        <sz val="10"/>
        <rFont val="Times New Roman"/>
        <family val="1"/>
      </rPr>
      <t>07, мер, гнед , РВП, Бодлер, Россия</t>
    </r>
  </si>
  <si>
    <r>
      <t xml:space="preserve">АНТОНОВА </t>
    </r>
    <r>
      <rPr>
        <sz val="10"/>
        <rFont val="Times New Roman"/>
        <family val="1"/>
      </rPr>
      <t xml:space="preserve"> Ирина</t>
    </r>
  </si>
  <si>
    <r>
      <rPr>
        <b/>
        <sz val="10"/>
        <color indexed="8"/>
        <rFont val="Times New Roman"/>
        <family val="1"/>
      </rPr>
      <t>ЛИТОРАЛЬ - 02</t>
    </r>
    <r>
      <rPr>
        <sz val="10"/>
        <color indexed="8"/>
        <rFont val="Times New Roman"/>
        <family val="1"/>
      </rPr>
      <t>, сер, коб., ганновер,Лендровер, Россия</t>
    </r>
  </si>
  <si>
    <r>
      <t>БЕЛЬВЕДЕР-12</t>
    </r>
    <r>
      <rPr>
        <sz val="10"/>
        <rFont val="Times New Roman"/>
        <family val="1"/>
      </rPr>
      <t xml:space="preserve"> мер, рыж, ганновер, Балетмейстер, к.з Брейч, Украина</t>
    </r>
  </si>
  <si>
    <r>
      <t xml:space="preserve">СЕРЕДА </t>
    </r>
    <r>
      <rPr>
        <sz val="10"/>
        <rFont val="Times New Roman"/>
        <family val="1"/>
      </rPr>
      <t xml:space="preserve"> Наталья, 1979</t>
    </r>
  </si>
  <si>
    <r>
      <t xml:space="preserve">ЛАПКИНА </t>
    </r>
    <r>
      <rPr>
        <sz val="10"/>
        <rFont val="Times New Roman"/>
        <family val="1"/>
      </rPr>
      <t xml:space="preserve"> Анна,1979</t>
    </r>
  </si>
  <si>
    <t>045595</t>
  </si>
  <si>
    <r>
      <t xml:space="preserve">АНТОНОВА </t>
    </r>
    <r>
      <rPr>
        <sz val="10"/>
        <rFont val="Times New Roman"/>
        <family val="1"/>
      </rPr>
      <t>Василиса, 2005</t>
    </r>
  </si>
  <si>
    <r>
      <t xml:space="preserve">РОДИОНОВА </t>
    </r>
    <r>
      <rPr>
        <sz val="10"/>
        <rFont val="Times New Roman"/>
        <family val="1"/>
      </rPr>
      <t xml:space="preserve"> Екатерина</t>
    </r>
  </si>
  <si>
    <r>
      <t>ЭРБИЙ - 14</t>
    </r>
    <r>
      <rPr>
        <sz val="10"/>
        <rFont val="Times New Roman"/>
        <family val="1"/>
      </rPr>
      <t>, мер, гнед, РВП, Старож к.з</t>
    </r>
  </si>
  <si>
    <r>
      <t xml:space="preserve">АНТОНОВА </t>
    </r>
    <r>
      <rPr>
        <sz val="10"/>
        <rFont val="Times New Roman"/>
        <family val="1"/>
      </rPr>
      <t xml:space="preserve"> Алена, 2003</t>
    </r>
  </si>
  <si>
    <t>058004</t>
  </si>
  <si>
    <r>
      <t xml:space="preserve">КОНСКАЯ </t>
    </r>
    <r>
      <rPr>
        <sz val="10"/>
        <rFont val="Times New Roman"/>
        <family val="1"/>
      </rPr>
      <t>Светлана, 2004</t>
    </r>
  </si>
  <si>
    <t>053903</t>
  </si>
  <si>
    <t>014506</t>
  </si>
  <si>
    <t>036405</t>
  </si>
  <si>
    <r>
      <t xml:space="preserve">САВВАТЕЕВА </t>
    </r>
    <r>
      <rPr>
        <sz val="10"/>
        <rFont val="Times New Roman"/>
        <family val="1"/>
      </rPr>
      <t xml:space="preserve"> Татьяна, 2005</t>
    </r>
  </si>
  <si>
    <r>
      <t xml:space="preserve">КОВАЛЕВА </t>
    </r>
    <r>
      <rPr>
        <sz val="9"/>
        <rFont val="Times New Roman"/>
        <family val="1"/>
      </rPr>
      <t>Анастасия,</t>
    </r>
  </si>
  <si>
    <t>020376</t>
  </si>
  <si>
    <t>021724</t>
  </si>
  <si>
    <r>
      <t xml:space="preserve">АНДРЕЕВА </t>
    </r>
    <r>
      <rPr>
        <sz val="9"/>
        <rFont val="Times New Roman"/>
        <family val="1"/>
      </rPr>
      <t xml:space="preserve"> Александрина</t>
    </r>
  </si>
  <si>
    <r>
      <t xml:space="preserve">ЭРБИЙ - 14, </t>
    </r>
    <r>
      <rPr>
        <sz val="10"/>
        <rFont val="Times New Roman"/>
        <family val="1"/>
      </rPr>
      <t>мер, гнед, РВП, Старож к.з</t>
    </r>
  </si>
  <si>
    <t>Максимова Е.В.</t>
  </si>
  <si>
    <r>
      <t>БАЙТ -04</t>
    </r>
    <r>
      <rPr>
        <sz val="10"/>
        <rFont val="Times New Roman"/>
        <family val="1"/>
      </rPr>
      <t>, жер, сер, араб, Россия</t>
    </r>
  </si>
  <si>
    <t>мужчины / женщины</t>
  </si>
  <si>
    <r>
      <t xml:space="preserve">ЦЫДРЕНКОВА </t>
    </r>
    <r>
      <rPr>
        <sz val="10"/>
        <rFont val="Times New Roman"/>
        <family val="1"/>
      </rPr>
      <t xml:space="preserve"> Инна, 1967</t>
    </r>
  </si>
  <si>
    <t>002167</t>
  </si>
  <si>
    <t>МСМК</t>
  </si>
  <si>
    <r>
      <t>КВИНСИ - 10,</t>
    </r>
    <r>
      <rPr>
        <sz val="10"/>
        <rFont val="Times New Roman"/>
        <family val="1"/>
      </rPr>
      <t xml:space="preserve"> кобыла, рыж. нем.спорт., Квотербэк, Германия</t>
    </r>
  </si>
  <si>
    <t>018953</t>
  </si>
  <si>
    <t>Клементьева М</t>
  </si>
  <si>
    <r>
      <t xml:space="preserve">ШАМПАНГЕР-11, </t>
    </r>
    <r>
      <rPr>
        <sz val="10"/>
        <rFont val="Times New Roman"/>
        <family val="1"/>
      </rPr>
      <t>жер, гнед, голш</t>
    </r>
  </si>
  <si>
    <r>
      <t>МИФ-04</t>
    </r>
    <r>
      <rPr>
        <sz val="10"/>
        <rFont val="Times New Roman"/>
        <family val="1"/>
      </rPr>
      <t xml:space="preserve"> жер, т-гнед, ганновер, Айвенго, Беларусь </t>
    </r>
  </si>
  <si>
    <r>
      <t xml:space="preserve">КЛЕМЕНТЬЕВА </t>
    </r>
    <r>
      <rPr>
        <sz val="10"/>
        <rFont val="Times New Roman"/>
        <family val="1"/>
      </rPr>
      <t>Мария, 1982</t>
    </r>
  </si>
  <si>
    <r>
      <t>БАККАРДИ-11,</t>
    </r>
    <r>
      <rPr>
        <sz val="10"/>
        <rFont val="Times New Roman"/>
        <family val="1"/>
      </rPr>
      <t xml:space="preserve"> жеребец, гн. вестф., Белиссимо М, Германия</t>
    </r>
  </si>
  <si>
    <t>020948</t>
  </si>
  <si>
    <r>
      <t xml:space="preserve">СУДАКОВА </t>
    </r>
    <r>
      <rPr>
        <sz val="10"/>
        <rFont val="Times New Roman"/>
        <family val="1"/>
      </rPr>
      <t xml:space="preserve"> Анастасия, 1984</t>
    </r>
  </si>
  <si>
    <t>010084</t>
  </si>
  <si>
    <r>
      <t>ПЕПЕЛ - 07</t>
    </r>
    <r>
      <rPr>
        <sz val="10"/>
        <rFont val="Times New Roman"/>
        <family val="1"/>
      </rPr>
      <t>, мер, гнед, тракен, Ланит, к.з "Олимп Кубани"</t>
    </r>
  </si>
  <si>
    <t>011962</t>
  </si>
  <si>
    <r>
      <t xml:space="preserve">ГОРОДНИЧАЯ </t>
    </r>
    <r>
      <rPr>
        <sz val="10"/>
        <rFont val="Times New Roman"/>
        <family val="1"/>
      </rPr>
      <t xml:space="preserve"> Анна, 1999</t>
    </r>
  </si>
  <si>
    <t>Главный судья:                                                                                                                                                                                         Семенова Ю.С. (ВК) Москва                                                                
Секретарь:                                                                                                                                                                                                  Орлова Е.О. (ВК) Москва</t>
  </si>
  <si>
    <t>КУБОК КСК при РГАУ-МСХА им К.А. Тимирязева по выездке</t>
  </si>
  <si>
    <t xml:space="preserve">ПРЕДВАРИТЕЛЬНЫЙ ПРИЗ ЮНОШИ </t>
  </si>
  <si>
    <t>ЗАЧЕТ - ЮНОШИ</t>
  </si>
  <si>
    <r>
      <t xml:space="preserve">ТКАЧЕВ </t>
    </r>
    <r>
      <rPr>
        <sz val="10"/>
        <rFont val="Times New Roman"/>
        <family val="1"/>
      </rPr>
      <t>Матвей, 2006</t>
    </r>
  </si>
  <si>
    <r>
      <t xml:space="preserve">КРАВЦОВА </t>
    </r>
    <r>
      <rPr>
        <sz val="10"/>
        <rFont val="Times New Roman"/>
        <family val="1"/>
      </rPr>
      <t xml:space="preserve"> Есения, 2002</t>
    </r>
  </si>
  <si>
    <t>009702</t>
  </si>
  <si>
    <t>Ч.В., МО</t>
  </si>
  <si>
    <t>Ч.В МО</t>
  </si>
  <si>
    <r>
      <t xml:space="preserve">СЕЛИВАНОВА </t>
    </r>
    <r>
      <rPr>
        <sz val="10"/>
        <rFont val="Times New Roman"/>
        <family val="1"/>
      </rPr>
      <t xml:space="preserve"> Вера, 2002</t>
    </r>
  </si>
  <si>
    <t>025402</t>
  </si>
  <si>
    <r>
      <t>ПОЭТЕССА-08</t>
    </r>
    <r>
      <rPr>
        <sz val="10"/>
        <rFont val="Times New Roman"/>
        <family val="1"/>
      </rPr>
      <t>, коб, вор, ганновер, Пегас, Московская область</t>
    </r>
  </si>
  <si>
    <t>009950</t>
  </si>
  <si>
    <t>Селиванова В.</t>
  </si>
  <si>
    <r>
      <t xml:space="preserve">ВАРЛАМОВА </t>
    </r>
    <r>
      <rPr>
        <sz val="10"/>
        <rFont val="Times New Roman"/>
        <family val="1"/>
      </rPr>
      <t xml:space="preserve"> Вера, 1988</t>
    </r>
  </si>
  <si>
    <t>031588</t>
  </si>
  <si>
    <t>Семенова Ю.</t>
  </si>
  <si>
    <r>
      <t>ОБЕРОН-12,</t>
    </r>
    <r>
      <rPr>
        <sz val="10"/>
        <rFont val="Times New Roman"/>
        <family val="1"/>
      </rPr>
      <t xml:space="preserve"> жеребец, т.-гн. ольд., Орсетто, Германия</t>
    </r>
  </si>
  <si>
    <t>016578</t>
  </si>
  <si>
    <r>
      <t xml:space="preserve">ГАЛЛЯМОВА </t>
    </r>
    <r>
      <rPr>
        <sz val="10"/>
        <rFont val="Times New Roman"/>
        <family val="1"/>
      </rPr>
      <t xml:space="preserve"> Альбина</t>
    </r>
  </si>
  <si>
    <t>юноши  / девушки, мужчины / женщины</t>
  </si>
  <si>
    <t>ПРЕДВАРИТЕЛЬНЫЙ ПРИЗ (ДЕТИ). ТЕСТ В</t>
  </si>
  <si>
    <t>девочки / мальчики</t>
  </si>
  <si>
    <t>2ю</t>
  </si>
  <si>
    <t>мужчины женщины</t>
  </si>
  <si>
    <t>ЭКВИ №1</t>
  </si>
  <si>
    <t>Ч.в, Москва</t>
  </si>
  <si>
    <r>
      <t xml:space="preserve">СЕЛИВАНОВА </t>
    </r>
    <r>
      <rPr>
        <sz val="10"/>
        <rFont val="Times New Roman"/>
        <family val="1"/>
      </rPr>
      <t xml:space="preserve"> Вергиния</t>
    </r>
  </si>
  <si>
    <r>
      <t xml:space="preserve">САРАЕВА </t>
    </r>
    <r>
      <rPr>
        <sz val="10"/>
        <rFont val="Times New Roman"/>
        <family val="1"/>
      </rPr>
      <t>Анастасия</t>
    </r>
  </si>
  <si>
    <t>ПРЕДВАРИТЕЛЬНЫЙ ПРИЗ (ДЕТИ). ТЕСТ А</t>
  </si>
  <si>
    <r>
      <rPr>
        <b/>
        <sz val="10"/>
        <rFont val="Times New Roman"/>
        <family val="1"/>
      </rPr>
      <t xml:space="preserve">МАКСИМОВА </t>
    </r>
    <r>
      <rPr>
        <sz val="10"/>
        <rFont val="Times New Roman"/>
        <family val="1"/>
      </rPr>
      <t xml:space="preserve"> Виктория, 1964</t>
    </r>
  </si>
  <si>
    <t>Ч.в Мо</t>
  </si>
  <si>
    <t>042106</t>
  </si>
  <si>
    <r>
      <t>СКИФ- 01</t>
    </r>
    <r>
      <rPr>
        <sz val="10"/>
        <rFont val="Times New Roman"/>
        <family val="1"/>
      </rPr>
      <t>, мер,сер, орловск рыс, Фэб, Россия</t>
    </r>
  </si>
  <si>
    <t>000491</t>
  </si>
  <si>
    <r>
      <t xml:space="preserve">ЛАТЫШЕВА </t>
    </r>
    <r>
      <rPr>
        <sz val="10"/>
        <rFont val="Times New Roman"/>
        <family val="1"/>
      </rPr>
      <t xml:space="preserve"> Варвара, 2007</t>
    </r>
  </si>
  <si>
    <r>
      <t xml:space="preserve">ШТИН </t>
    </r>
    <r>
      <rPr>
        <sz val="10"/>
        <rFont val="Times New Roman"/>
        <family val="1"/>
      </rPr>
      <t xml:space="preserve"> Екатерина</t>
    </r>
  </si>
  <si>
    <r>
      <t xml:space="preserve">ЛАВРИНЕНКО </t>
    </r>
    <r>
      <rPr>
        <sz val="10"/>
        <rFont val="Times New Roman"/>
        <family val="1"/>
      </rPr>
      <t>Маргарита, 2009</t>
    </r>
  </si>
  <si>
    <r>
      <t xml:space="preserve">КУЗНЕЦОВА </t>
    </r>
    <r>
      <rPr>
        <sz val="10"/>
        <rFont val="Times New Roman"/>
        <family val="1"/>
      </rPr>
      <t>Екатерина, 2007</t>
    </r>
  </si>
  <si>
    <r>
      <t>ДОРИДА - 03</t>
    </r>
    <r>
      <rPr>
        <sz val="10"/>
        <rFont val="Times New Roman"/>
        <family val="1"/>
      </rPr>
      <t>, коб гнед, ганновер, Дебориан Дон, Россия</t>
    </r>
  </si>
  <si>
    <r>
      <t xml:space="preserve">ШИШКИНА </t>
    </r>
    <r>
      <rPr>
        <sz val="10"/>
        <rFont val="Times New Roman"/>
        <family val="1"/>
      </rPr>
      <t xml:space="preserve"> Екатерина, 2004</t>
    </r>
  </si>
  <si>
    <r>
      <t xml:space="preserve">ФЕДУЛОВА </t>
    </r>
    <r>
      <rPr>
        <sz val="10"/>
        <rFont val="Times New Roman"/>
        <family val="1"/>
      </rPr>
      <t xml:space="preserve"> Евдокия, 2002</t>
    </r>
  </si>
  <si>
    <r>
      <t>ВАСИЛИСК - 02</t>
    </r>
    <r>
      <rPr>
        <sz val="10"/>
        <rFont val="Times New Roman"/>
        <family val="1"/>
      </rPr>
      <t>, жер, сер, орл.рыс, Крикун, Россия</t>
    </r>
  </si>
  <si>
    <r>
      <t xml:space="preserve">ЗЕМЛЯНСКАЯ </t>
    </r>
    <r>
      <rPr>
        <sz val="10"/>
        <rFont val="Times New Roman"/>
        <family val="1"/>
      </rPr>
      <t xml:space="preserve"> Виктория, 2006</t>
    </r>
  </si>
  <si>
    <r>
      <t xml:space="preserve">Судьи: Н -  Мыльников С. (1К) Москва, </t>
    </r>
    <r>
      <rPr>
        <b/>
        <sz val="10"/>
        <rFont val="Times New Roman"/>
        <family val="1"/>
      </rPr>
      <t xml:space="preserve">С -  Семенова Ю.С. (ВК) Москва ,  </t>
    </r>
    <r>
      <rPr>
        <sz val="10"/>
        <rFont val="Times New Roman"/>
        <family val="1"/>
      </rPr>
      <t>М -  Елисеева А. (1К) Москва</t>
    </r>
  </si>
  <si>
    <r>
      <t xml:space="preserve">СУХОВА </t>
    </r>
    <r>
      <rPr>
        <sz val="10"/>
        <rFont val="Times New Roman"/>
        <family val="1"/>
      </rPr>
      <t>Анастасия, 2006</t>
    </r>
  </si>
  <si>
    <t>Кравцова Е.</t>
  </si>
  <si>
    <t>023606</t>
  </si>
  <si>
    <r>
      <t>ХАРМАНИ БЛЮ-11,</t>
    </r>
    <r>
      <rPr>
        <sz val="10"/>
        <rFont val="Times New Roman"/>
        <family val="1"/>
      </rPr>
      <t xml:space="preserve"> мер, гнед, КВПН, Мистер Блю, Голландия</t>
    </r>
  </si>
  <si>
    <t>СДЮШОР по ЛВС</t>
  </si>
  <si>
    <t>051996</t>
  </si>
  <si>
    <t>029990</t>
  </si>
  <si>
    <t>Антонова И.</t>
  </si>
  <si>
    <t>019726</t>
  </si>
  <si>
    <r>
      <t>БЕНГАЛ - 05,</t>
    </r>
    <r>
      <rPr>
        <sz val="10"/>
        <rFont val="Times New Roman"/>
        <family val="1"/>
      </rPr>
      <t xml:space="preserve"> жер, гнед, полукр, Бриг, Беларусь</t>
    </r>
  </si>
  <si>
    <t>Кшнясева В.Е.</t>
  </si>
  <si>
    <t>021390</t>
  </si>
  <si>
    <r>
      <t xml:space="preserve">ФЛАГМАН-13, </t>
    </r>
    <r>
      <rPr>
        <sz val="10"/>
        <rFont val="Times New Roman"/>
        <family val="1"/>
      </rPr>
      <t>мер, гнед, полукр, Эфендис 3, Пензенская обл</t>
    </r>
  </si>
  <si>
    <r>
      <t xml:space="preserve">Судьи: Н -  Семенова Ю.С. (ВК) Москва, </t>
    </r>
    <r>
      <rPr>
        <b/>
        <sz val="10"/>
        <rFont val="Times New Roman"/>
        <family val="1"/>
      </rPr>
      <t xml:space="preserve">С -  Елисеева А. (1К) Москва ,  </t>
    </r>
    <r>
      <rPr>
        <sz val="10"/>
        <rFont val="Times New Roman"/>
        <family val="1"/>
      </rPr>
      <t>М -  Мыльников С. (1К) Москва</t>
    </r>
  </si>
  <si>
    <t>Русакова А.С.</t>
  </si>
  <si>
    <t>снята</t>
  </si>
  <si>
    <t>3ю</t>
  </si>
  <si>
    <r>
      <t xml:space="preserve">МАНЬКОВСКАЯ </t>
    </r>
    <r>
      <rPr>
        <sz val="10"/>
        <rFont val="Times New Roman"/>
        <family val="1"/>
      </rPr>
      <t xml:space="preserve"> Алина, 2004</t>
    </r>
  </si>
  <si>
    <r>
      <t>ДОНОВАН - 08</t>
    </r>
    <r>
      <rPr>
        <sz val="10"/>
        <rFont val="Times New Roman"/>
        <family val="1"/>
      </rPr>
      <t>, мер, гнед, голландск тепл, Мемфис, Нидерланды</t>
    </r>
  </si>
  <si>
    <t>010139</t>
  </si>
  <si>
    <t>Кабанов А.Г.</t>
  </si>
  <si>
    <t>019202</t>
  </si>
  <si>
    <t>Максимова В.Б</t>
  </si>
  <si>
    <r>
      <t>ВЕСНА - 14,</t>
    </r>
    <r>
      <rPr>
        <sz val="10"/>
        <rFont val="Times New Roman"/>
        <family val="1"/>
      </rPr>
      <t xml:space="preserve"> коб, гнед, полукр, Вельтрув 3, Рязанская область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</si>
</sst>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00000"/>
    <numFmt numFmtId="167" formatCode="_-* #,##0.00\ _р_._-;\-* #,##0.00\ _р_._-;_-* &quot;-&quot;??\ 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i/>
      <sz val="20"/>
      <name val="Times New Roman"/>
      <family val="1"/>
    </font>
    <font>
      <sz val="24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Arial"/>
      <family val="2"/>
    </font>
    <font>
      <sz val="8"/>
      <name val="Times New Roman"/>
      <family val="1"/>
    </font>
    <font>
      <sz val="10"/>
      <name val="Cambria"/>
      <family val="1"/>
    </font>
    <font>
      <b/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8"/>
      <name val="Times New Roman"/>
      <family val="1"/>
    </font>
    <font>
      <b/>
      <sz val="14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Cambria"/>
      <family val="1"/>
    </font>
    <font>
      <i/>
      <sz val="10"/>
      <name val="Cambria"/>
      <family val="1"/>
    </font>
    <font>
      <b/>
      <sz val="10"/>
      <name val="Cambria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8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48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4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8" fillId="0" borderId="0">
      <alignment/>
      <protection/>
    </xf>
    <xf numFmtId="0" fontId="48" fillId="34" borderId="0" applyNumberFormat="0" applyBorder="0" applyAlignment="0" applyProtection="0"/>
    <xf numFmtId="0" fontId="18" fillId="35" borderId="0" applyNumberFormat="0" applyBorder="0" applyAlignment="0" applyProtection="0"/>
    <xf numFmtId="0" fontId="48" fillId="36" borderId="0" applyNumberFormat="0" applyBorder="0" applyAlignment="0" applyProtection="0"/>
    <xf numFmtId="0" fontId="18" fillId="37" borderId="0" applyNumberFormat="0" applyBorder="0" applyAlignment="0" applyProtection="0"/>
    <xf numFmtId="0" fontId="48" fillId="38" borderId="0" applyNumberFormat="0" applyBorder="0" applyAlignment="0" applyProtection="0"/>
    <xf numFmtId="0" fontId="18" fillId="39" borderId="0" applyNumberFormat="0" applyBorder="0" applyAlignment="0" applyProtection="0"/>
    <xf numFmtId="0" fontId="48" fillId="40" borderId="0" applyNumberFormat="0" applyBorder="0" applyAlignment="0" applyProtection="0"/>
    <xf numFmtId="0" fontId="18" fillId="29" borderId="0" applyNumberFormat="0" applyBorder="0" applyAlignment="0" applyProtection="0"/>
    <xf numFmtId="0" fontId="48" fillId="41" borderId="0" applyNumberFormat="0" applyBorder="0" applyAlignment="0" applyProtection="0"/>
    <xf numFmtId="0" fontId="18" fillId="31" borderId="0" applyNumberFormat="0" applyBorder="0" applyAlignment="0" applyProtection="0"/>
    <xf numFmtId="0" fontId="48" fillId="42" borderId="0" applyNumberFormat="0" applyBorder="0" applyAlignment="0" applyProtection="0"/>
    <xf numFmtId="0" fontId="18" fillId="43" borderId="0" applyNumberFormat="0" applyBorder="0" applyAlignment="0" applyProtection="0"/>
    <xf numFmtId="0" fontId="49" fillId="44" borderId="1" applyNumberFormat="0" applyAlignment="0" applyProtection="0"/>
    <xf numFmtId="0" fontId="19" fillId="13" borderId="2" applyNumberFormat="0" applyAlignment="0" applyProtection="0"/>
    <xf numFmtId="0" fontId="50" fillId="45" borderId="3" applyNumberFormat="0" applyAlignment="0" applyProtection="0"/>
    <xf numFmtId="0" fontId="20" fillId="46" borderId="4" applyNumberFormat="0" applyAlignment="0" applyProtection="0"/>
    <xf numFmtId="0" fontId="51" fillId="45" borderId="1" applyNumberFormat="0" applyAlignment="0" applyProtection="0"/>
    <xf numFmtId="0" fontId="21" fillId="46" borderId="2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22" fillId="0" borderId="6" applyNumberFormat="0" applyFill="0" applyAlignment="0" applyProtection="0"/>
    <xf numFmtId="0" fontId="54" fillId="0" borderId="7" applyNumberFormat="0" applyFill="0" applyAlignment="0" applyProtection="0"/>
    <xf numFmtId="0" fontId="23" fillId="0" borderId="8" applyNumberFormat="0" applyFill="0" applyAlignment="0" applyProtection="0"/>
    <xf numFmtId="0" fontId="55" fillId="0" borderId="9" applyNumberFormat="0" applyFill="0" applyAlignment="0" applyProtection="0"/>
    <xf numFmtId="0" fontId="24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25" fillId="0" borderId="12" applyNumberFormat="0" applyFill="0" applyAlignment="0" applyProtection="0"/>
    <xf numFmtId="0" fontId="57" fillId="47" borderId="13" applyNumberFormat="0" applyAlignment="0" applyProtection="0"/>
    <xf numFmtId="0" fontId="26" fillId="48" borderId="14" applyNumberFormat="0" applyAlignment="0" applyProtection="0"/>
    <xf numFmtId="0" fontId="5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28" fillId="5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29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8" fillId="53" borderId="16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3" fillId="0" borderId="17" applyNumberFormat="0" applyFill="0" applyAlignment="0" applyProtection="0"/>
    <xf numFmtId="0" fontId="31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5" fillId="54" borderId="0" applyNumberFormat="0" applyBorder="0" applyAlignment="0" applyProtection="0"/>
    <xf numFmtId="0" fontId="33" fillId="7" borderId="0" applyNumberFormat="0" applyBorder="0" applyAlignment="0" applyProtection="0"/>
  </cellStyleXfs>
  <cellXfs count="195">
    <xf numFmtId="0" fontId="0" fillId="0" borderId="0" xfId="0" applyAlignment="1">
      <alignment/>
    </xf>
    <xf numFmtId="0" fontId="3" fillId="0" borderId="0" xfId="147" applyFont="1">
      <alignment/>
      <protection/>
    </xf>
    <xf numFmtId="0" fontId="7" fillId="0" borderId="0" xfId="147" applyFont="1" applyFill="1" applyBorder="1" applyAlignment="1">
      <alignment horizontal="centerContinuous" vertical="center" wrapText="1"/>
      <protection/>
    </xf>
    <xf numFmtId="0" fontId="5" fillId="0" borderId="0" xfId="147" applyFont="1" applyBorder="1" applyAlignment="1">
      <alignment horizontal="center" vertical="center"/>
      <protection/>
    </xf>
    <xf numFmtId="0" fontId="10" fillId="0" borderId="0" xfId="147" applyFont="1" applyBorder="1" applyAlignment="1">
      <alignment horizontal="left"/>
      <protection/>
    </xf>
    <xf numFmtId="0" fontId="10" fillId="0" borderId="0" xfId="147" applyFont="1" applyAlignment="1">
      <alignment wrapText="1"/>
      <protection/>
    </xf>
    <xf numFmtId="0" fontId="10" fillId="0" borderId="0" xfId="147" applyFont="1">
      <alignment/>
      <protection/>
    </xf>
    <xf numFmtId="2" fontId="5" fillId="0" borderId="19" xfId="149" applyNumberFormat="1" applyFont="1" applyFill="1" applyBorder="1" applyAlignment="1">
      <alignment horizontal="center" vertical="center" textRotation="90" wrapText="1"/>
      <protection/>
    </xf>
    <xf numFmtId="2" fontId="5" fillId="0" borderId="19" xfId="149" applyNumberFormat="1" applyFont="1" applyFill="1" applyBorder="1" applyAlignment="1">
      <alignment horizontal="center" vertical="center" wrapText="1"/>
      <protection/>
    </xf>
    <xf numFmtId="0" fontId="11" fillId="0" borderId="19" xfId="147" applyFont="1" applyBorder="1" applyAlignment="1">
      <alignment horizontal="center" vertical="center"/>
      <protection/>
    </xf>
    <xf numFmtId="164" fontId="13" fillId="55" borderId="19" xfId="149" applyNumberFormat="1" applyFont="1" applyFill="1" applyBorder="1" applyAlignment="1">
      <alignment horizontal="center" vertical="center" wrapText="1"/>
      <protection/>
    </xf>
    <xf numFmtId="0" fontId="6" fillId="56" borderId="20" xfId="93" applyFont="1" applyFill="1" applyBorder="1" applyAlignment="1">
      <alignment horizontal="left" vertical="center" wrapText="1"/>
      <protection/>
    </xf>
    <xf numFmtId="0" fontId="5" fillId="56" borderId="20" xfId="93" applyFont="1" applyFill="1" applyBorder="1" applyAlignment="1">
      <alignment horizontal="center" vertical="center" wrapText="1"/>
      <protection/>
    </xf>
    <xf numFmtId="49" fontId="7" fillId="55" borderId="20" xfId="151" applyNumberFormat="1" applyFont="1" applyFill="1" applyBorder="1" applyAlignment="1">
      <alignment horizontal="center" vertical="center" wrapText="1"/>
      <protection/>
    </xf>
    <xf numFmtId="0" fontId="6" fillId="55" borderId="20" xfId="151" applyFont="1" applyFill="1" applyBorder="1" applyAlignment="1">
      <alignment vertical="center" wrapText="1"/>
      <protection/>
    </xf>
    <xf numFmtId="0" fontId="5" fillId="55" borderId="20" xfId="146" applyFont="1" applyFill="1" applyBorder="1" applyAlignment="1">
      <alignment horizontal="center" vertical="center" wrapText="1"/>
      <protection/>
    </xf>
    <xf numFmtId="0" fontId="5" fillId="0" borderId="0" xfId="146" applyFont="1" applyAlignment="1">
      <alignment horizontal="center" vertical="center"/>
      <protection/>
    </xf>
    <xf numFmtId="0" fontId="12" fillId="0" borderId="0" xfId="146" applyFont="1" applyAlignment="1">
      <alignment horizontal="center" vertical="center"/>
      <protection/>
    </xf>
    <xf numFmtId="0" fontId="0" fillId="0" borderId="0" xfId="146">
      <alignment/>
      <protection/>
    </xf>
    <xf numFmtId="0" fontId="0" fillId="0" borderId="0" xfId="146" applyFont="1" applyAlignment="1">
      <alignment wrapText="1"/>
      <protection/>
    </xf>
    <xf numFmtId="0" fontId="66" fillId="0" borderId="0" xfId="146" applyFont="1" applyAlignment="1">
      <alignment wrapText="1"/>
      <protection/>
    </xf>
    <xf numFmtId="0" fontId="7" fillId="55" borderId="19" xfId="146" applyFont="1" applyFill="1" applyBorder="1" applyAlignment="1">
      <alignment horizontal="center" vertical="center" wrapText="1"/>
      <protection/>
    </xf>
    <xf numFmtId="1" fontId="11" fillId="0" borderId="19" xfId="146" applyNumberFormat="1" applyFont="1" applyFill="1" applyBorder="1" applyAlignment="1">
      <alignment horizontal="center" vertical="center" textRotation="90" wrapText="1"/>
      <protection/>
    </xf>
    <xf numFmtId="165" fontId="5" fillId="0" borderId="19" xfId="149" applyNumberFormat="1" applyFont="1" applyFill="1" applyBorder="1" applyAlignment="1">
      <alignment horizontal="center" vertical="center" wrapText="1"/>
      <protection/>
    </xf>
    <xf numFmtId="164" fontId="13" fillId="0" borderId="19" xfId="149" applyNumberFormat="1" applyFont="1" applyFill="1" applyBorder="1" applyAlignment="1">
      <alignment horizontal="center" vertical="center" wrapText="1"/>
      <protection/>
    </xf>
    <xf numFmtId="1" fontId="14" fillId="0" borderId="20" xfId="134" applyNumberFormat="1" applyFont="1" applyFill="1" applyBorder="1" applyAlignment="1">
      <alignment horizontal="center" vertical="center"/>
      <protection/>
    </xf>
    <xf numFmtId="1" fontId="5" fillId="0" borderId="19" xfId="146" applyNumberFormat="1" applyFont="1" applyBorder="1" applyAlignment="1">
      <alignment horizontal="center" vertical="center"/>
      <protection/>
    </xf>
    <xf numFmtId="1" fontId="14" fillId="55" borderId="19" xfId="134" applyNumberFormat="1" applyFont="1" applyFill="1" applyBorder="1" applyAlignment="1">
      <alignment horizontal="center" vertical="center"/>
      <protection/>
    </xf>
    <xf numFmtId="0" fontId="2" fillId="0" borderId="0" xfId="147" applyFont="1" applyAlignment="1">
      <alignment vertical="center" wrapText="1"/>
      <protection/>
    </xf>
    <xf numFmtId="164" fontId="13" fillId="0" borderId="21" xfId="149" applyNumberFormat="1" applyFont="1" applyFill="1" applyBorder="1" applyAlignment="1">
      <alignment horizontal="center" vertical="center" wrapText="1"/>
      <protection/>
    </xf>
    <xf numFmtId="0" fontId="5" fillId="0" borderId="22" xfId="146" applyFont="1" applyBorder="1" applyAlignment="1">
      <alignment horizontal="center" vertical="center"/>
      <protection/>
    </xf>
    <xf numFmtId="1" fontId="14" fillId="0" borderId="19" xfId="134" applyNumberFormat="1" applyFont="1" applyFill="1" applyBorder="1" applyAlignment="1">
      <alignment horizontal="center" vertical="center"/>
      <protection/>
    </xf>
    <xf numFmtId="0" fontId="42" fillId="55" borderId="23" xfId="131" applyFont="1" applyFill="1" applyBorder="1" applyAlignment="1">
      <alignment horizontal="center" vertical="center" wrapText="1"/>
      <protection/>
    </xf>
    <xf numFmtId="0" fontId="11" fillId="0" borderId="2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14" fontId="10" fillId="0" borderId="25" xfId="146" applyNumberFormat="1" applyFont="1" applyBorder="1" applyAlignment="1">
      <alignment/>
      <protection/>
    </xf>
    <xf numFmtId="0" fontId="0" fillId="0" borderId="0" xfId="146" applyFont="1" applyAlignment="1">
      <alignment horizontal="center" wrapText="1"/>
      <protection/>
    </xf>
    <xf numFmtId="0" fontId="2" fillId="0" borderId="0" xfId="147" applyFont="1" applyBorder="1" applyAlignment="1">
      <alignment vertical="center"/>
      <protection/>
    </xf>
    <xf numFmtId="0" fontId="9" fillId="0" borderId="0" xfId="147" applyFont="1" applyBorder="1" applyAlignment="1">
      <alignment vertical="center"/>
      <protection/>
    </xf>
    <xf numFmtId="0" fontId="12" fillId="55" borderId="19" xfId="0" applyFont="1" applyFill="1" applyBorder="1" applyAlignment="1">
      <alignment horizontal="center" vertical="center" wrapText="1"/>
    </xf>
    <xf numFmtId="0" fontId="44" fillId="55" borderId="19" xfId="143" applyFont="1" applyFill="1" applyBorder="1" applyAlignment="1">
      <alignment vertical="center" wrapText="1"/>
      <protection/>
    </xf>
    <xf numFmtId="0" fontId="6" fillId="55" borderId="20" xfId="151" applyFont="1" applyFill="1" applyBorder="1" applyAlignment="1">
      <alignment horizontal="center" vertical="center" wrapText="1"/>
      <protection/>
    </xf>
    <xf numFmtId="0" fontId="12" fillId="55" borderId="0" xfId="146" applyFont="1" applyFill="1" applyAlignment="1">
      <alignment horizontal="center" vertical="center"/>
      <protection/>
    </xf>
    <xf numFmtId="2" fontId="5" fillId="55" borderId="19" xfId="149" applyNumberFormat="1" applyFont="1" applyFill="1" applyBorder="1" applyAlignment="1">
      <alignment horizontal="center" vertical="center" textRotation="90" wrapText="1"/>
      <protection/>
    </xf>
    <xf numFmtId="2" fontId="5" fillId="55" borderId="19" xfId="149" applyNumberFormat="1" applyFont="1" applyFill="1" applyBorder="1" applyAlignment="1">
      <alignment horizontal="center" vertical="center" wrapText="1"/>
      <protection/>
    </xf>
    <xf numFmtId="0" fontId="11" fillId="55" borderId="19" xfId="147" applyFont="1" applyFill="1" applyBorder="1" applyAlignment="1">
      <alignment horizontal="center" vertical="center"/>
      <protection/>
    </xf>
    <xf numFmtId="0" fontId="5" fillId="55" borderId="0" xfId="146" applyFont="1" applyFill="1" applyAlignment="1">
      <alignment horizontal="center" vertical="center"/>
      <protection/>
    </xf>
    <xf numFmtId="0" fontId="16" fillId="55" borderId="0" xfId="131" applyFont="1" applyFill="1" applyAlignment="1">
      <alignment vertical="center"/>
      <protection/>
    </xf>
    <xf numFmtId="0" fontId="0" fillId="55" borderId="0" xfId="146" applyFont="1" applyFill="1" applyAlignment="1">
      <alignment wrapText="1"/>
      <protection/>
    </xf>
    <xf numFmtId="0" fontId="0" fillId="55" borderId="0" xfId="146" applyFill="1">
      <alignment/>
      <protection/>
    </xf>
    <xf numFmtId="0" fontId="0" fillId="55" borderId="0" xfId="146" applyFont="1" applyFill="1" applyAlignment="1">
      <alignment horizontal="center" wrapText="1"/>
      <protection/>
    </xf>
    <xf numFmtId="165" fontId="5" fillId="0" borderId="24" xfId="149" applyNumberFormat="1" applyFont="1" applyFill="1" applyBorder="1" applyAlignment="1">
      <alignment horizontal="center" vertical="center" wrapText="1"/>
      <protection/>
    </xf>
    <xf numFmtId="164" fontId="13" fillId="0" borderId="24" xfId="149" applyNumberFormat="1" applyFont="1" applyFill="1" applyBorder="1" applyAlignment="1">
      <alignment horizontal="center" vertical="center" wrapText="1"/>
      <protection/>
    </xf>
    <xf numFmtId="1" fontId="5" fillId="0" borderId="24" xfId="146" applyNumberFormat="1" applyFont="1" applyBorder="1" applyAlignment="1">
      <alignment horizontal="center" vertical="center"/>
      <protection/>
    </xf>
    <xf numFmtId="0" fontId="5" fillId="55" borderId="19" xfId="131" applyFont="1" applyFill="1" applyBorder="1" applyAlignment="1" applyProtection="1">
      <alignment horizontal="center" vertical="center" wrapText="1"/>
      <protection locked="0"/>
    </xf>
    <xf numFmtId="0" fontId="35" fillId="55" borderId="19" xfId="131" applyFont="1" applyFill="1" applyBorder="1" applyAlignment="1" applyProtection="1">
      <alignment horizontal="left" vertical="center" wrapText="1"/>
      <protection locked="0"/>
    </xf>
    <xf numFmtId="49" fontId="12" fillId="55" borderId="19" xfId="151" applyNumberFormat="1" applyFont="1" applyFill="1" applyBorder="1" applyAlignment="1">
      <alignment horizontal="center" vertical="center" wrapText="1"/>
      <protection/>
    </xf>
    <xf numFmtId="0" fontId="12" fillId="55" borderId="19" xfId="131" applyFont="1" applyFill="1" applyBorder="1" applyAlignment="1" applyProtection="1">
      <alignment horizontal="center" vertical="center" wrapText="1"/>
      <protection locked="0"/>
    </xf>
    <xf numFmtId="49" fontId="12" fillId="55" borderId="19" xfId="0" applyNumberFormat="1" applyFont="1" applyFill="1" applyBorder="1" applyAlignment="1">
      <alignment horizontal="center" vertical="center" wrapText="1"/>
    </xf>
    <xf numFmtId="0" fontId="12" fillId="55" borderId="19" xfId="139" applyFont="1" applyFill="1" applyBorder="1" applyAlignment="1">
      <alignment horizontal="center" vertical="center" wrapText="1"/>
      <protection/>
    </xf>
    <xf numFmtId="0" fontId="35" fillId="55" borderId="19" xfId="153" applyFont="1" applyFill="1" applyBorder="1" applyAlignment="1">
      <alignment horizontal="left" vertical="center" wrapText="1"/>
      <protection/>
    </xf>
    <xf numFmtId="49" fontId="36" fillId="55" borderId="19" xfId="0" applyNumberFormat="1" applyFont="1" applyFill="1" applyBorder="1" applyAlignment="1">
      <alignment horizontal="center" vertical="center" wrapText="1"/>
    </xf>
    <xf numFmtId="0" fontId="35" fillId="55" borderId="19" xfId="0" applyFont="1" applyFill="1" applyBorder="1" applyAlignment="1">
      <alignment horizontal="left" vertical="center" wrapText="1"/>
    </xf>
    <xf numFmtId="0" fontId="35" fillId="55" borderId="23" xfId="131" applyFont="1" applyFill="1" applyBorder="1" applyAlignment="1" applyProtection="1">
      <alignment horizontal="left" vertical="center" wrapText="1"/>
      <protection locked="0"/>
    </xf>
    <xf numFmtId="49" fontId="12" fillId="55" borderId="23" xfId="151" applyNumberFormat="1" applyFont="1" applyFill="1" applyBorder="1" applyAlignment="1">
      <alignment horizontal="center" vertical="center" wrapText="1"/>
      <protection/>
    </xf>
    <xf numFmtId="0" fontId="12" fillId="55" borderId="23" xfId="131" applyFont="1" applyFill="1" applyBorder="1" applyAlignment="1" applyProtection="1">
      <alignment horizontal="center" vertical="center" wrapText="1"/>
      <protection locked="0"/>
    </xf>
    <xf numFmtId="49" fontId="12" fillId="55" borderId="23" xfId="0" applyNumberFormat="1" applyFont="1" applyFill="1" applyBorder="1" applyAlignment="1">
      <alignment horizontal="center" vertical="center" wrapText="1"/>
    </xf>
    <xf numFmtId="49" fontId="37" fillId="55" borderId="19" xfId="143" applyNumberFormat="1" applyFont="1" applyFill="1" applyBorder="1" applyAlignment="1">
      <alignment horizontal="center" vertical="center" wrapText="1"/>
      <protection/>
    </xf>
    <xf numFmtId="49" fontId="36" fillId="55" borderId="19" xfId="143" applyNumberFormat="1" applyFont="1" applyFill="1" applyBorder="1" applyAlignment="1">
      <alignment horizontal="center" vertical="center" wrapText="1"/>
      <protection/>
    </xf>
    <xf numFmtId="49" fontId="36" fillId="55" borderId="23" xfId="0" applyNumberFormat="1" applyFont="1" applyFill="1" applyBorder="1" applyAlignment="1">
      <alignment horizontal="center" vertical="center" wrapText="1"/>
    </xf>
    <xf numFmtId="0" fontId="6" fillId="55" borderId="19" xfId="150" applyFont="1" applyFill="1" applyBorder="1" applyAlignment="1" applyProtection="1">
      <alignment vertical="center" wrapText="1"/>
      <protection locked="0"/>
    </xf>
    <xf numFmtId="0" fontId="35" fillId="55" borderId="19" xfId="150" applyFont="1" applyFill="1" applyBorder="1" applyAlignment="1" applyProtection="1">
      <alignment vertical="center" wrapText="1"/>
      <protection locked="0"/>
    </xf>
    <xf numFmtId="0" fontId="12" fillId="55" borderId="19" xfId="150" applyFont="1" applyFill="1" applyBorder="1" applyAlignment="1" applyProtection="1">
      <alignment horizontal="center" vertical="center" wrapText="1"/>
      <protection locked="0"/>
    </xf>
    <xf numFmtId="0" fontId="35" fillId="55" borderId="19" xfId="143" applyFont="1" applyFill="1" applyBorder="1" applyAlignment="1">
      <alignment vertical="center" wrapText="1"/>
      <protection/>
    </xf>
    <xf numFmtId="0" fontId="12" fillId="55" borderId="19" xfId="131" applyFont="1" applyFill="1" applyBorder="1" applyAlignment="1">
      <alignment horizontal="center" vertical="center" wrapText="1"/>
      <protection/>
    </xf>
    <xf numFmtId="0" fontId="36" fillId="55" borderId="19" xfId="0" applyFont="1" applyFill="1" applyBorder="1" applyAlignment="1">
      <alignment vertical="center" wrapText="1"/>
    </xf>
    <xf numFmtId="0" fontId="35" fillId="55" borderId="19" xfId="0" applyFont="1" applyFill="1" applyBorder="1" applyAlignment="1">
      <alignment vertical="center" wrapText="1"/>
    </xf>
    <xf numFmtId="0" fontId="12" fillId="55" borderId="23" xfId="0" applyFont="1" applyFill="1" applyBorder="1" applyAlignment="1">
      <alignment vertical="center" wrapText="1"/>
    </xf>
    <xf numFmtId="49" fontId="37" fillId="55" borderId="23" xfId="143" applyNumberFormat="1" applyFont="1" applyFill="1" applyBorder="1" applyAlignment="1">
      <alignment horizontal="center" vertical="center" wrapText="1"/>
      <protection/>
    </xf>
    <xf numFmtId="49" fontId="36" fillId="55" borderId="23" xfId="143" applyNumberFormat="1" applyFont="1" applyFill="1" applyBorder="1" applyAlignment="1">
      <alignment horizontal="center" vertical="center" wrapText="1"/>
      <protection/>
    </xf>
    <xf numFmtId="49" fontId="12" fillId="55" borderId="19" xfId="131" applyNumberFormat="1" applyFont="1" applyFill="1" applyBorder="1" applyAlignment="1">
      <alignment horizontal="center" vertical="center" wrapText="1"/>
      <protection/>
    </xf>
    <xf numFmtId="0" fontId="35" fillId="55" borderId="23" xfId="150" applyFont="1" applyFill="1" applyBorder="1" applyAlignment="1" applyProtection="1">
      <alignment vertical="center" wrapText="1"/>
      <protection locked="0"/>
    </xf>
    <xf numFmtId="0" fontId="6" fillId="55" borderId="23" xfId="150" applyFont="1" applyFill="1" applyBorder="1" applyAlignment="1" applyProtection="1">
      <alignment vertical="center" wrapText="1"/>
      <protection locked="0"/>
    </xf>
    <xf numFmtId="49" fontId="12" fillId="55" borderId="23" xfId="131" applyNumberFormat="1" applyFont="1" applyFill="1" applyBorder="1" applyAlignment="1">
      <alignment horizontal="center" vertical="center" wrapText="1"/>
      <protection/>
    </xf>
    <xf numFmtId="0" fontId="12" fillId="55" borderId="23" xfId="150" applyFont="1" applyFill="1" applyBorder="1" applyAlignment="1" applyProtection="1">
      <alignment horizontal="center" vertical="center" wrapText="1"/>
      <protection locked="0"/>
    </xf>
    <xf numFmtId="49" fontId="7" fillId="55" borderId="23" xfId="151" applyNumberFormat="1" applyFont="1" applyFill="1" applyBorder="1" applyAlignment="1">
      <alignment horizontal="center" vertical="center" wrapText="1"/>
      <protection/>
    </xf>
    <xf numFmtId="49" fontId="9" fillId="55" borderId="23" xfId="135" applyNumberFormat="1" applyFont="1" applyFill="1" applyBorder="1" applyAlignment="1">
      <alignment horizontal="center" vertical="center" wrapText="1"/>
      <protection/>
    </xf>
    <xf numFmtId="0" fontId="36" fillId="55" borderId="23" xfId="0" applyFont="1" applyFill="1" applyBorder="1" applyAlignment="1">
      <alignment vertical="center" wrapText="1"/>
    </xf>
    <xf numFmtId="0" fontId="12" fillId="55" borderId="23" xfId="131" applyFont="1" applyFill="1" applyBorder="1" applyAlignment="1">
      <alignment horizontal="center" vertical="center" wrapText="1"/>
      <protection/>
    </xf>
    <xf numFmtId="49" fontId="43" fillId="55" borderId="23" xfId="144" applyNumberFormat="1" applyFont="1" applyFill="1" applyBorder="1" applyAlignment="1">
      <alignment horizontal="center" vertical="center" wrapText="1"/>
      <protection/>
    </xf>
    <xf numFmtId="0" fontId="35" fillId="55" borderId="23" xfId="131" applyFont="1" applyFill="1" applyBorder="1" applyAlignment="1">
      <alignment horizontal="left" vertical="center" wrapText="1"/>
      <protection/>
    </xf>
    <xf numFmtId="0" fontId="12" fillId="55" borderId="23" xfId="131" applyFont="1" applyFill="1" applyBorder="1" applyAlignment="1">
      <alignment horizontal="left" vertical="center" wrapText="1"/>
      <protection/>
    </xf>
    <xf numFmtId="0" fontId="12" fillId="55" borderId="19" xfId="152" applyFont="1" applyFill="1" applyBorder="1" applyAlignment="1">
      <alignment horizontal="center" vertical="center" wrapText="1"/>
      <protection/>
    </xf>
    <xf numFmtId="0" fontId="35" fillId="55" borderId="19" xfId="131" applyFont="1" applyFill="1" applyBorder="1" applyAlignment="1">
      <alignment vertical="center" wrapText="1"/>
      <protection/>
    </xf>
    <xf numFmtId="49" fontId="9" fillId="55" borderId="23" xfId="151" applyNumberFormat="1" applyFont="1" applyFill="1" applyBorder="1" applyAlignment="1">
      <alignment horizontal="center" vertical="center" wrapText="1"/>
      <protection/>
    </xf>
    <xf numFmtId="49" fontId="9" fillId="55" borderId="23" xfId="131" applyNumberFormat="1" applyFont="1" applyFill="1" applyBorder="1" applyAlignment="1">
      <alignment vertical="center" wrapText="1"/>
      <protection/>
    </xf>
    <xf numFmtId="0" fontId="35" fillId="55" borderId="23" xfId="131" applyFont="1" applyFill="1" applyBorder="1" applyAlignment="1">
      <alignment vertical="center" wrapText="1"/>
      <protection/>
    </xf>
    <xf numFmtId="0" fontId="12" fillId="55" borderId="19" xfId="131" applyFont="1" applyFill="1" applyBorder="1" applyAlignment="1">
      <alignment vertical="center" wrapText="1"/>
      <protection/>
    </xf>
    <xf numFmtId="49" fontId="9" fillId="55" borderId="19" xfId="151" applyNumberFormat="1" applyFont="1" applyFill="1" applyBorder="1" applyAlignment="1">
      <alignment horizontal="center" vertical="center" wrapText="1"/>
      <protection/>
    </xf>
    <xf numFmtId="49" fontId="9" fillId="55" borderId="19" xfId="131" applyNumberFormat="1" applyFont="1" applyFill="1" applyBorder="1" applyAlignment="1">
      <alignment vertical="center" wrapText="1"/>
      <protection/>
    </xf>
    <xf numFmtId="0" fontId="12" fillId="55" borderId="23" xfId="131" applyFont="1" applyFill="1" applyBorder="1" applyAlignment="1">
      <alignment vertical="center" wrapText="1"/>
      <protection/>
    </xf>
    <xf numFmtId="0" fontId="12" fillId="55" borderId="19" xfId="0" applyFont="1" applyFill="1" applyBorder="1" applyAlignment="1">
      <alignment horizontal="left" vertical="center" wrapText="1"/>
    </xf>
    <xf numFmtId="1" fontId="14" fillId="0" borderId="26" xfId="134" applyNumberFormat="1" applyFont="1" applyFill="1" applyBorder="1" applyAlignment="1">
      <alignment horizontal="center" vertical="center"/>
      <protection/>
    </xf>
    <xf numFmtId="14" fontId="10" fillId="0" borderId="0" xfId="146" applyNumberFormat="1" applyFont="1" applyBorder="1" applyAlignment="1">
      <alignment/>
      <protection/>
    </xf>
    <xf numFmtId="0" fontId="5" fillId="55" borderId="25" xfId="146" applyFont="1" applyFill="1" applyBorder="1" applyAlignment="1">
      <alignment horizontal="center" vertical="center"/>
      <protection/>
    </xf>
    <xf numFmtId="49" fontId="12" fillId="55" borderId="19" xfId="150" applyNumberFormat="1" applyFont="1" applyFill="1" applyBorder="1" applyAlignment="1" applyProtection="1">
      <alignment horizontal="center" vertical="center" wrapText="1"/>
      <protection locked="0"/>
    </xf>
    <xf numFmtId="49" fontId="9" fillId="55" borderId="19" xfId="135" applyNumberFormat="1" applyFont="1" applyFill="1" applyBorder="1" applyAlignment="1">
      <alignment horizontal="center" vertical="center" wrapText="1"/>
      <protection/>
    </xf>
    <xf numFmtId="165" fontId="5" fillId="55" borderId="19" xfId="146" applyNumberFormat="1" applyFont="1" applyFill="1" applyBorder="1" applyAlignment="1">
      <alignment horizontal="center" vertical="center"/>
      <protection/>
    </xf>
    <xf numFmtId="165" fontId="5" fillId="55" borderId="19" xfId="149" applyNumberFormat="1" applyFont="1" applyFill="1" applyBorder="1" applyAlignment="1">
      <alignment horizontal="center" vertical="center" wrapText="1"/>
      <protection/>
    </xf>
    <xf numFmtId="0" fontId="5" fillId="55" borderId="19" xfId="131" applyFont="1" applyFill="1" applyBorder="1" applyAlignment="1">
      <alignment horizontal="center" vertical="center" wrapText="1"/>
      <protection/>
    </xf>
    <xf numFmtId="49" fontId="37" fillId="55" borderId="19" xfId="131" applyNumberFormat="1" applyFont="1" applyFill="1" applyBorder="1" applyAlignment="1">
      <alignment horizontal="center" vertical="center" wrapText="1"/>
      <protection/>
    </xf>
    <xf numFmtId="0" fontId="36" fillId="55" borderId="19" xfId="131" applyFont="1" applyFill="1" applyBorder="1" applyAlignment="1">
      <alignment horizontal="center" vertical="center" wrapText="1"/>
      <protection/>
    </xf>
    <xf numFmtId="49" fontId="37" fillId="55" borderId="23" xfId="131" applyNumberFormat="1" applyFont="1" applyFill="1" applyBorder="1" applyAlignment="1">
      <alignment horizontal="center" vertical="center" wrapText="1"/>
      <protection/>
    </xf>
    <xf numFmtId="49" fontId="9" fillId="55" borderId="19" xfId="0" applyNumberFormat="1" applyFont="1" applyFill="1" applyBorder="1" applyAlignment="1">
      <alignment horizontal="center" vertical="center" wrapText="1"/>
    </xf>
    <xf numFmtId="0" fontId="12" fillId="0" borderId="19" xfId="131" applyFont="1" applyFill="1" applyBorder="1" applyAlignment="1">
      <alignment vertical="center" wrapText="1"/>
      <protection/>
    </xf>
    <xf numFmtId="0" fontId="35" fillId="55" borderId="19" xfId="143" applyFont="1" applyFill="1" applyBorder="1" applyAlignment="1">
      <alignment horizontal="left" vertical="center" wrapText="1"/>
      <protection/>
    </xf>
    <xf numFmtId="0" fontId="12" fillId="55" borderId="19" xfId="131" applyFont="1" applyFill="1" applyBorder="1" applyAlignment="1">
      <alignment horizontal="left" vertical="center" wrapText="1"/>
      <protection/>
    </xf>
    <xf numFmtId="0" fontId="12" fillId="55" borderId="23" xfId="148" applyFont="1" applyFill="1" applyBorder="1" applyAlignment="1">
      <alignment horizontal="center" vertical="center" wrapText="1"/>
      <protection/>
    </xf>
    <xf numFmtId="0" fontId="12" fillId="55" borderId="19" xfId="151" applyFont="1" applyFill="1" applyBorder="1" applyAlignment="1">
      <alignment horizontal="center" vertical="center" wrapText="1"/>
      <protection/>
    </xf>
    <xf numFmtId="0" fontId="36" fillId="55" borderId="19" xfId="143" applyFont="1" applyFill="1" applyBorder="1" applyAlignment="1">
      <alignment vertical="center" wrapText="1"/>
      <protection/>
    </xf>
    <xf numFmtId="0" fontId="36" fillId="55" borderId="23" xfId="143" applyFont="1" applyFill="1" applyBorder="1" applyAlignment="1">
      <alignment vertical="center" wrapText="1"/>
      <protection/>
    </xf>
    <xf numFmtId="0" fontId="12" fillId="55" borderId="19" xfId="148" applyFont="1" applyFill="1" applyBorder="1" applyAlignment="1">
      <alignment horizontal="center" vertical="center" wrapText="1"/>
      <protection/>
    </xf>
    <xf numFmtId="49" fontId="36" fillId="55" borderId="19" xfId="131" applyNumberFormat="1" applyFont="1" applyFill="1" applyBorder="1" applyAlignment="1">
      <alignment horizontal="center" vertical="center" wrapText="1"/>
      <protection/>
    </xf>
    <xf numFmtId="49" fontId="9" fillId="55" borderId="19" xfId="131" applyNumberFormat="1" applyFont="1" applyFill="1" applyBorder="1" applyAlignment="1">
      <alignment horizontal="center" vertical="center" wrapText="1"/>
      <protection/>
    </xf>
    <xf numFmtId="0" fontId="36" fillId="55" borderId="19" xfId="131" applyFont="1" applyFill="1" applyBorder="1" applyAlignment="1">
      <alignment vertical="center" wrapText="1"/>
      <protection/>
    </xf>
    <xf numFmtId="0" fontId="42" fillId="55" borderId="19" xfId="131" applyFont="1" applyFill="1" applyBorder="1" applyAlignment="1">
      <alignment horizontal="center" vertical="center" wrapText="1"/>
      <protection/>
    </xf>
    <xf numFmtId="165" fontId="12" fillId="55" borderId="19" xfId="149" applyNumberFormat="1" applyFont="1" applyFill="1" applyBorder="1" applyAlignment="1">
      <alignment horizontal="center" vertical="center" wrapText="1"/>
      <protection/>
    </xf>
    <xf numFmtId="0" fontId="11" fillId="55" borderId="19" xfId="146" applyFont="1" applyFill="1" applyBorder="1" applyAlignment="1">
      <alignment horizontal="center" vertical="center" textRotation="90"/>
      <protection/>
    </xf>
    <xf numFmtId="0" fontId="35" fillId="55" borderId="19" xfId="131" applyFont="1" applyFill="1" applyBorder="1" applyAlignment="1">
      <alignment horizontal="left" vertical="center" wrapText="1"/>
      <protection/>
    </xf>
    <xf numFmtId="0" fontId="39" fillId="0" borderId="0" xfId="147" applyFont="1" applyAlignment="1">
      <alignment horizontal="center" vertical="center" wrapText="1"/>
      <protection/>
    </xf>
    <xf numFmtId="0" fontId="2" fillId="0" borderId="0" xfId="147" applyFont="1" applyBorder="1" applyAlignment="1">
      <alignment horizontal="center" vertical="center"/>
      <protection/>
    </xf>
    <xf numFmtId="0" fontId="4" fillId="0" borderId="0" xfId="147" applyFont="1" applyBorder="1" applyAlignment="1">
      <alignment horizontal="center" vertical="center"/>
      <protection/>
    </xf>
    <xf numFmtId="0" fontId="9" fillId="0" borderId="0" xfId="147" applyFont="1" applyBorder="1" applyAlignment="1">
      <alignment horizontal="center" vertical="center"/>
      <protection/>
    </xf>
    <xf numFmtId="0" fontId="10" fillId="0" borderId="25" xfId="147" applyFont="1" applyBorder="1" applyAlignment="1">
      <alignment horizontal="left"/>
      <protection/>
    </xf>
    <xf numFmtId="14" fontId="10" fillId="0" borderId="25" xfId="147" applyNumberFormat="1" applyFont="1" applyBorder="1" applyAlignment="1">
      <alignment horizontal="center"/>
      <protection/>
    </xf>
    <xf numFmtId="1" fontId="11" fillId="0" borderId="19" xfId="146" applyNumberFormat="1" applyFont="1" applyFill="1" applyBorder="1" applyAlignment="1">
      <alignment horizontal="center" vertical="center" textRotation="90" wrapText="1"/>
      <protection/>
    </xf>
    <xf numFmtId="0" fontId="11" fillId="0" borderId="19" xfId="146" applyFont="1" applyBorder="1" applyAlignment="1">
      <alignment horizontal="center" vertical="center" textRotation="90"/>
      <protection/>
    </xf>
    <xf numFmtId="2" fontId="11" fillId="0" borderId="19" xfId="146" applyNumberFormat="1" applyFont="1" applyFill="1" applyBorder="1" applyAlignment="1">
      <alignment horizontal="center" vertical="center" textRotation="90" wrapText="1"/>
      <protection/>
    </xf>
    <xf numFmtId="0" fontId="44" fillId="55" borderId="0" xfId="131" applyFont="1" applyFill="1" applyBorder="1" applyAlignment="1">
      <alignment horizontal="left" vertical="center" wrapText="1"/>
      <protection/>
    </xf>
    <xf numFmtId="0" fontId="5" fillId="0" borderId="19" xfId="149" applyFont="1" applyFill="1" applyBorder="1" applyAlignment="1">
      <alignment horizontal="center" vertical="center"/>
      <protection/>
    </xf>
    <xf numFmtId="0" fontId="11" fillId="0" borderId="19" xfId="149" applyFont="1" applyFill="1" applyBorder="1" applyAlignment="1">
      <alignment horizontal="center" vertical="center"/>
      <protection/>
    </xf>
    <xf numFmtId="0" fontId="6" fillId="0" borderId="19" xfId="146" applyFont="1" applyFill="1" applyBorder="1" applyAlignment="1">
      <alignment horizontal="center" vertical="center" textRotation="90" wrapText="1"/>
      <protection/>
    </xf>
    <xf numFmtId="0" fontId="5" fillId="55" borderId="19" xfId="149" applyFont="1" applyFill="1" applyBorder="1" applyAlignment="1">
      <alignment horizontal="center" vertical="center"/>
      <protection/>
    </xf>
    <xf numFmtId="0" fontId="6" fillId="55" borderId="19" xfId="146" applyFont="1" applyFill="1" applyBorder="1" applyAlignment="1">
      <alignment horizontal="center" vertical="center" textRotation="90" wrapText="1"/>
      <protection/>
    </xf>
    <xf numFmtId="0" fontId="11" fillId="55" borderId="19" xfId="149" applyFont="1" applyFill="1" applyBorder="1" applyAlignment="1">
      <alignment horizontal="center" vertical="center"/>
      <protection/>
    </xf>
    <xf numFmtId="0" fontId="11" fillId="55" borderId="19" xfId="146" applyFont="1" applyFill="1" applyBorder="1" applyAlignment="1">
      <alignment horizontal="center" vertical="center" textRotation="90"/>
      <protection/>
    </xf>
    <xf numFmtId="2" fontId="11" fillId="55" borderId="19" xfId="146" applyNumberFormat="1" applyFont="1" applyFill="1" applyBorder="1" applyAlignment="1">
      <alignment horizontal="center" vertical="center" textRotation="90" wrapText="1"/>
      <protection/>
    </xf>
    <xf numFmtId="1" fontId="11" fillId="55" borderId="19" xfId="146" applyNumberFormat="1" applyFont="1" applyFill="1" applyBorder="1" applyAlignment="1">
      <alignment horizontal="center" vertical="center" textRotation="90" wrapText="1"/>
      <protection/>
    </xf>
    <xf numFmtId="0" fontId="11" fillId="0" borderId="2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2" fontId="11" fillId="0" borderId="21" xfId="146" applyNumberFormat="1" applyFont="1" applyFill="1" applyBorder="1" applyAlignment="1">
      <alignment horizontal="center" vertical="center" textRotation="90" wrapText="1"/>
      <protection/>
    </xf>
    <xf numFmtId="0" fontId="4" fillId="0" borderId="27" xfId="146" applyFont="1" applyBorder="1" applyAlignment="1">
      <alignment horizontal="center" vertical="center"/>
      <protection/>
    </xf>
    <xf numFmtId="0" fontId="4" fillId="0" borderId="28" xfId="146" applyFont="1" applyBorder="1" applyAlignment="1">
      <alignment horizontal="center" vertical="center"/>
      <protection/>
    </xf>
    <xf numFmtId="0" fontId="4" fillId="0" borderId="29" xfId="146" applyFont="1" applyBorder="1" applyAlignment="1">
      <alignment horizontal="center" vertical="center"/>
      <protection/>
    </xf>
    <xf numFmtId="0" fontId="34" fillId="0" borderId="27" xfId="146" applyFont="1" applyBorder="1" applyAlignment="1">
      <alignment horizontal="center" vertical="center"/>
      <protection/>
    </xf>
    <xf numFmtId="0" fontId="34" fillId="0" borderId="28" xfId="146" applyFont="1" applyBorder="1" applyAlignment="1">
      <alignment horizontal="center" vertical="center"/>
      <protection/>
    </xf>
    <xf numFmtId="0" fontId="34" fillId="0" borderId="29" xfId="146" applyFont="1" applyBorder="1" applyAlignment="1">
      <alignment horizontal="center" vertical="center"/>
      <protection/>
    </xf>
    <xf numFmtId="0" fontId="5" fillId="0" borderId="21" xfId="149" applyFont="1" applyFill="1" applyBorder="1" applyAlignment="1">
      <alignment horizontal="center" vertical="center"/>
      <protection/>
    </xf>
    <xf numFmtId="0" fontId="5" fillId="0" borderId="30" xfId="149" applyFont="1" applyFill="1" applyBorder="1" applyAlignment="1">
      <alignment horizontal="center" vertical="center"/>
      <protection/>
    </xf>
    <xf numFmtId="0" fontId="5" fillId="0" borderId="31" xfId="149" applyFont="1" applyFill="1" applyBorder="1" applyAlignment="1">
      <alignment horizontal="center" vertical="center"/>
      <protection/>
    </xf>
    <xf numFmtId="0" fontId="11" fillId="0" borderId="21" xfId="149" applyFont="1" applyFill="1" applyBorder="1" applyAlignment="1">
      <alignment horizontal="center" vertical="center"/>
      <protection/>
    </xf>
    <xf numFmtId="0" fontId="11" fillId="0" borderId="30" xfId="149" applyFont="1" applyFill="1" applyBorder="1" applyAlignment="1">
      <alignment horizontal="center" vertical="center"/>
      <protection/>
    </xf>
    <xf numFmtId="0" fontId="11" fillId="0" borderId="31" xfId="149" applyFont="1" applyFill="1" applyBorder="1" applyAlignment="1">
      <alignment horizontal="center" vertical="center"/>
      <protection/>
    </xf>
    <xf numFmtId="2" fontId="17" fillId="0" borderId="21" xfId="146" applyNumberFormat="1" applyFont="1" applyFill="1" applyBorder="1" applyAlignment="1">
      <alignment horizontal="center" vertical="center" textRotation="90" wrapText="1"/>
      <protection/>
    </xf>
    <xf numFmtId="0" fontId="13" fillId="55" borderId="19" xfId="131" applyFont="1" applyFill="1" applyBorder="1" applyAlignment="1">
      <alignment horizontal="center" vertical="center" wrapText="1"/>
      <protection/>
    </xf>
    <xf numFmtId="49" fontId="5" fillId="55" borderId="19" xfId="151" applyNumberFormat="1" applyFont="1" applyFill="1" applyBorder="1" applyAlignment="1">
      <alignment horizontal="center" vertical="center" wrapText="1"/>
      <protection/>
    </xf>
    <xf numFmtId="0" fontId="2" fillId="0" borderId="0" xfId="147" applyFont="1" applyAlignment="1">
      <alignment horizontal="center" vertical="center" wrapText="1"/>
      <protection/>
    </xf>
    <xf numFmtId="0" fontId="35" fillId="55" borderId="19" xfId="151" applyFont="1" applyFill="1" applyBorder="1" applyAlignment="1">
      <alignment vertical="center" wrapText="1"/>
      <protection/>
    </xf>
    <xf numFmtId="49" fontId="37" fillId="55" borderId="23" xfId="0" applyNumberFormat="1" applyFont="1" applyFill="1" applyBorder="1" applyAlignment="1">
      <alignment horizontal="center" vertical="center" wrapText="1"/>
    </xf>
    <xf numFmtId="49" fontId="15" fillId="55" borderId="19" xfId="131" applyNumberFormat="1" applyFont="1" applyFill="1" applyBorder="1" applyAlignment="1">
      <alignment horizontal="center" vertical="center" wrapText="1"/>
      <protection/>
    </xf>
    <xf numFmtId="49" fontId="37" fillId="55" borderId="19" xfId="0" applyNumberFormat="1" applyFont="1" applyFill="1" applyBorder="1" applyAlignment="1">
      <alignment horizontal="center" vertical="center" wrapText="1"/>
    </xf>
    <xf numFmtId="0" fontId="2" fillId="0" borderId="0" xfId="147" applyFont="1" applyBorder="1" applyAlignment="1">
      <alignment vertical="center" wrapText="1"/>
      <protection/>
    </xf>
    <xf numFmtId="0" fontId="3" fillId="0" borderId="0" xfId="147" applyFont="1" applyBorder="1">
      <alignment/>
      <protection/>
    </xf>
    <xf numFmtId="0" fontId="10" fillId="0" borderId="0" xfId="147" applyFont="1" applyBorder="1">
      <alignment/>
      <protection/>
    </xf>
    <xf numFmtId="0" fontId="12" fillId="55" borderId="0" xfId="146" applyFont="1" applyFill="1" applyBorder="1" applyAlignment="1">
      <alignment horizontal="center" vertical="center"/>
      <protection/>
    </xf>
    <xf numFmtId="0" fontId="5" fillId="55" borderId="0" xfId="146" applyFont="1" applyFill="1" applyBorder="1" applyAlignment="1">
      <alignment horizontal="center" vertical="center"/>
      <protection/>
    </xf>
    <xf numFmtId="0" fontId="16" fillId="55" borderId="0" xfId="131" applyFont="1" applyFill="1" applyBorder="1" applyAlignment="1">
      <alignment vertical="center"/>
      <protection/>
    </xf>
    <xf numFmtId="0" fontId="0" fillId="55" borderId="0" xfId="146" applyFill="1" applyBorder="1">
      <alignment/>
      <protection/>
    </xf>
    <xf numFmtId="0" fontId="11" fillId="55" borderId="19" xfId="0" applyFont="1" applyFill="1" applyBorder="1" applyAlignment="1">
      <alignment horizontal="center" vertical="center" wrapText="1"/>
    </xf>
    <xf numFmtId="0" fontId="11" fillId="55" borderId="19" xfId="0" applyFont="1" applyFill="1" applyBorder="1" applyAlignment="1">
      <alignment horizontal="center" vertical="center" wrapText="1"/>
    </xf>
    <xf numFmtId="0" fontId="11" fillId="55" borderId="19" xfId="0" applyFont="1" applyFill="1" applyBorder="1" applyAlignment="1">
      <alignment horizontal="center" vertical="center" textRotation="90" wrapText="1"/>
    </xf>
    <xf numFmtId="0" fontId="40" fillId="55" borderId="19" xfId="146" applyFont="1" applyFill="1" applyBorder="1" applyAlignment="1">
      <alignment horizontal="center" vertical="center"/>
      <protection/>
    </xf>
    <xf numFmtId="0" fontId="11" fillId="55" borderId="19" xfId="146" applyFont="1" applyFill="1" applyBorder="1" applyAlignment="1">
      <alignment horizontal="center" vertical="center"/>
      <protection/>
    </xf>
    <xf numFmtId="0" fontId="40" fillId="55" borderId="19" xfId="147" applyFont="1" applyFill="1" applyBorder="1" applyAlignment="1">
      <alignment horizontal="center" vertical="center"/>
      <protection/>
    </xf>
    <xf numFmtId="2" fontId="11" fillId="0" borderId="24" xfId="146" applyNumberFormat="1" applyFont="1" applyFill="1" applyBorder="1" applyAlignment="1">
      <alignment horizontal="center" vertical="center" textRotation="90" wrapText="1"/>
      <protection/>
    </xf>
    <xf numFmtId="0" fontId="12" fillId="0" borderId="24" xfId="146" applyFont="1" applyBorder="1" applyAlignment="1">
      <alignment horizontal="center" vertical="center"/>
      <protection/>
    </xf>
    <xf numFmtId="0" fontId="34" fillId="0" borderId="0" xfId="147" applyFont="1" applyBorder="1" applyAlignment="1">
      <alignment horizontal="center" vertical="center"/>
      <protection/>
    </xf>
    <xf numFmtId="49" fontId="9" fillId="0" borderId="19" xfId="151" applyNumberFormat="1" applyFont="1" applyFill="1" applyBorder="1" applyAlignment="1">
      <alignment horizontal="center" vertical="center" wrapText="1"/>
      <protection/>
    </xf>
    <xf numFmtId="0" fontId="12" fillId="0" borderId="19" xfId="148" applyFont="1" applyFill="1" applyBorder="1" applyAlignment="1">
      <alignment horizontal="center" vertical="center" wrapText="1"/>
      <protection/>
    </xf>
    <xf numFmtId="165" fontId="12" fillId="0" borderId="21" xfId="149" applyNumberFormat="1" applyFont="1" applyFill="1" applyBorder="1" applyAlignment="1">
      <alignment horizontal="center" vertical="center" wrapText="1"/>
      <protection/>
    </xf>
    <xf numFmtId="165" fontId="12" fillId="0" borderId="30" xfId="149" applyNumberFormat="1" applyFont="1" applyFill="1" applyBorder="1" applyAlignment="1">
      <alignment horizontal="center" vertical="center" wrapText="1"/>
      <protection/>
    </xf>
    <xf numFmtId="165" fontId="12" fillId="0" borderId="31" xfId="149" applyNumberFormat="1" applyFont="1" applyFill="1" applyBorder="1" applyAlignment="1">
      <alignment horizontal="center" vertical="center" wrapText="1"/>
      <protection/>
    </xf>
    <xf numFmtId="0" fontId="36" fillId="55" borderId="25" xfId="143" applyFont="1" applyFill="1" applyBorder="1" applyAlignment="1">
      <alignment vertical="center" wrapText="1"/>
      <protection/>
    </xf>
  </cellXfs>
  <cellStyles count="159">
    <cellStyle name="Normal" xfId="0"/>
    <cellStyle name="20% - Акцент1" xfId="15"/>
    <cellStyle name="20% — акцент1" xfId="16"/>
    <cellStyle name="20% - Акцент1 2" xfId="17"/>
    <cellStyle name="20% - Акцент1 2 2" xfId="18"/>
    <cellStyle name="20% - Акцент1 2_29-30 мая" xfId="19"/>
    <cellStyle name="20% - Акцент2" xfId="20"/>
    <cellStyle name="20% — акцент2" xfId="21"/>
    <cellStyle name="20% - Акцент2 2" xfId="22"/>
    <cellStyle name="20% - Акцент2 2 2" xfId="23"/>
    <cellStyle name="20% - Акцент2 2_29-30 мая" xfId="24"/>
    <cellStyle name="20% - Акцент3" xfId="25"/>
    <cellStyle name="20% — акцент3" xfId="26"/>
    <cellStyle name="20% - Акцент3 2" xfId="27"/>
    <cellStyle name="20% - Акцент3 2 2" xfId="28"/>
    <cellStyle name="20% - Акцент3 2_29-30 мая" xfId="29"/>
    <cellStyle name="20% - Акцент4" xfId="30"/>
    <cellStyle name="20% — акцент4" xfId="31"/>
    <cellStyle name="20% - Акцент4 2" xfId="32"/>
    <cellStyle name="20% - Акцент4 2 2" xfId="33"/>
    <cellStyle name="20% - Акцент4 2_29-30 мая" xfId="34"/>
    <cellStyle name="20% - Акцент5" xfId="35"/>
    <cellStyle name="20% — акцент5" xfId="36"/>
    <cellStyle name="20% - Акцент5 2" xfId="37"/>
    <cellStyle name="20% - Акцент5 2 2" xfId="38"/>
    <cellStyle name="20% - Акцент5 2_29-30 мая" xfId="39"/>
    <cellStyle name="20% - Акцент6" xfId="40"/>
    <cellStyle name="20% — акцент6" xfId="41"/>
    <cellStyle name="20% - Акцент6 2" xfId="42"/>
    <cellStyle name="20% - Акцент6 2 2" xfId="43"/>
    <cellStyle name="20% - Акцент6 2_29-30 мая" xfId="44"/>
    <cellStyle name="40% - Акцент1" xfId="45"/>
    <cellStyle name="40% — акцент1" xfId="46"/>
    <cellStyle name="40% - Акцент1 2" xfId="47"/>
    <cellStyle name="40% - Акцент1 2 2" xfId="48"/>
    <cellStyle name="40% - Акцент1 2_29-30 мая" xfId="49"/>
    <cellStyle name="40% - Акцент2" xfId="50"/>
    <cellStyle name="40% — акцент2" xfId="51"/>
    <cellStyle name="40% - Акцент2 2" xfId="52"/>
    <cellStyle name="40% - Акцент2 2 2" xfId="53"/>
    <cellStyle name="40% - Акцент2 2_29-30 мая" xfId="54"/>
    <cellStyle name="40% - Акцент3" xfId="55"/>
    <cellStyle name="40% — акцент3" xfId="56"/>
    <cellStyle name="40% - Акцент3 2" xfId="57"/>
    <cellStyle name="40% - Акцент3 2 2" xfId="58"/>
    <cellStyle name="40% - Акцент3 2_29-30 мая" xfId="59"/>
    <cellStyle name="40% - Акцент4" xfId="60"/>
    <cellStyle name="40% — акцент4" xfId="61"/>
    <cellStyle name="40% - Акцент4 2" xfId="62"/>
    <cellStyle name="40% - Акцент4 2 2" xfId="63"/>
    <cellStyle name="40% - Акцент4 2_29-30 мая" xfId="64"/>
    <cellStyle name="40% - Акцент5" xfId="65"/>
    <cellStyle name="40% — акцент5" xfId="66"/>
    <cellStyle name="40% - Акцент5 2" xfId="67"/>
    <cellStyle name="40% - Акцент5 2 2" xfId="68"/>
    <cellStyle name="40% - Акцент5 2_29-30 мая" xfId="69"/>
    <cellStyle name="40% - Акцент6" xfId="70"/>
    <cellStyle name="40% — акцент6" xfId="71"/>
    <cellStyle name="40% - Акцент6 2" xfId="72"/>
    <cellStyle name="40% - Акцент6 2 2" xfId="73"/>
    <cellStyle name="40% - Акцент6 2_29-30 мая" xfId="74"/>
    <cellStyle name="60% - Акцент1" xfId="75"/>
    <cellStyle name="60% — акцент1" xfId="76"/>
    <cellStyle name="60% - Акцент1 2" xfId="77"/>
    <cellStyle name="60% - Акцент2" xfId="78"/>
    <cellStyle name="60% — акцент2" xfId="79"/>
    <cellStyle name="60% - Акцент2 2" xfId="80"/>
    <cellStyle name="60% - Акцент3" xfId="81"/>
    <cellStyle name="60% — акцент3" xfId="82"/>
    <cellStyle name="60% - Акцент3 2" xfId="83"/>
    <cellStyle name="60% - Акцент4" xfId="84"/>
    <cellStyle name="60% — акцент4" xfId="85"/>
    <cellStyle name="60% - Акцент4 2" xfId="86"/>
    <cellStyle name="60% - Акцент5" xfId="87"/>
    <cellStyle name="60% — акцент5" xfId="88"/>
    <cellStyle name="60% - Акцент5 2" xfId="89"/>
    <cellStyle name="60% - Акцент6" xfId="90"/>
    <cellStyle name="60% — акцент6" xfId="91"/>
    <cellStyle name="60% - Акцент6 2" xfId="92"/>
    <cellStyle name="Excel Built-in Normal" xfId="93"/>
    <cellStyle name="Акцент1" xfId="94"/>
    <cellStyle name="Акцент1 2" xfId="95"/>
    <cellStyle name="Акцент2" xfId="96"/>
    <cellStyle name="Акцент2 2" xfId="97"/>
    <cellStyle name="Акцент3" xfId="98"/>
    <cellStyle name="Акцент3 2" xfId="99"/>
    <cellStyle name="Акцент4" xfId="100"/>
    <cellStyle name="Акцент4 2" xfId="101"/>
    <cellStyle name="Акцент5" xfId="102"/>
    <cellStyle name="Акцент5 2" xfId="103"/>
    <cellStyle name="Акцент6" xfId="104"/>
    <cellStyle name="Акцент6 2" xfId="105"/>
    <cellStyle name="Ввод " xfId="106"/>
    <cellStyle name="Ввод  2" xfId="107"/>
    <cellStyle name="Вывод" xfId="108"/>
    <cellStyle name="Вывод 2" xfId="109"/>
    <cellStyle name="Вычисление" xfId="110"/>
    <cellStyle name="Вычисление 2" xfId="111"/>
    <cellStyle name="Hyperlink" xfId="112"/>
    <cellStyle name="Currency" xfId="113"/>
    <cellStyle name="Currency [0]" xfId="114"/>
    <cellStyle name="Заголовок 1" xfId="115"/>
    <cellStyle name="Заголовок 1 2" xfId="116"/>
    <cellStyle name="Заголовок 2" xfId="117"/>
    <cellStyle name="Заголовок 2 2" xfId="118"/>
    <cellStyle name="Заголовок 3" xfId="119"/>
    <cellStyle name="Заголовок 3 2" xfId="120"/>
    <cellStyle name="Заголовок 4" xfId="121"/>
    <cellStyle name="Заголовок 4 2" xfId="122"/>
    <cellStyle name="Итог" xfId="123"/>
    <cellStyle name="Итог 2" xfId="124"/>
    <cellStyle name="Контрольная ячейка" xfId="125"/>
    <cellStyle name="Контрольная ячейка 2" xfId="126"/>
    <cellStyle name="Название" xfId="127"/>
    <cellStyle name="Название 2" xfId="128"/>
    <cellStyle name="Нейтральный" xfId="129"/>
    <cellStyle name="Нейтральный 2" xfId="130"/>
    <cellStyle name="Обычный 2" xfId="131"/>
    <cellStyle name="Обычный 2 2" xfId="132"/>
    <cellStyle name="Обычный 2 2 2" xfId="133"/>
    <cellStyle name="Обычный 2 3" xfId="134"/>
    <cellStyle name="Обычный 2_Выездка ноябрь 2010 г." xfId="135"/>
    <cellStyle name="Обычный 3" xfId="136"/>
    <cellStyle name="Обычный 3 2" xfId="137"/>
    <cellStyle name="Обычный 3 3" xfId="138"/>
    <cellStyle name="Обычный 3 3 2" xfId="139"/>
    <cellStyle name="Обычный 4" xfId="140"/>
    <cellStyle name="Обычный 4 2" xfId="141"/>
    <cellStyle name="Обычный 4 2 2" xfId="142"/>
    <cellStyle name="Обычный 4 3" xfId="143"/>
    <cellStyle name="Обычный 5" xfId="144"/>
    <cellStyle name="Обычный 5 2" xfId="145"/>
    <cellStyle name="Обычный_Выездка 1 (version 2)" xfId="146"/>
    <cellStyle name="Обычный_Выездка 3" xfId="147"/>
    <cellStyle name="Обычный_Выездка ноябрь 2010 г. 2" xfId="148"/>
    <cellStyle name="Обычный_Измайлово-2003" xfId="149"/>
    <cellStyle name="Обычный_Лист Microsoft Excel" xfId="150"/>
    <cellStyle name="Обычный_Россия (В) юниоры" xfId="151"/>
    <cellStyle name="Обычный_Тех.рез.езда молод.лош." xfId="152"/>
    <cellStyle name="Обычный_ЧМ выездка" xfId="153"/>
    <cellStyle name="Followed Hyperlink" xfId="154"/>
    <cellStyle name="Плохой" xfId="155"/>
    <cellStyle name="Плохой 2" xfId="156"/>
    <cellStyle name="Пояснение" xfId="157"/>
    <cellStyle name="Пояснение 2" xfId="158"/>
    <cellStyle name="Примечание" xfId="159"/>
    <cellStyle name="Примечание 2" xfId="160"/>
    <cellStyle name="Percent" xfId="161"/>
    <cellStyle name="Процентный 2" xfId="162"/>
    <cellStyle name="Связанная ячейка" xfId="163"/>
    <cellStyle name="Связанная ячейка 2" xfId="164"/>
    <cellStyle name="Текст предупреждения" xfId="165"/>
    <cellStyle name="Текст предупреждения 2" xfId="166"/>
    <cellStyle name="Comma" xfId="167"/>
    <cellStyle name="Comma [0]" xfId="168"/>
    <cellStyle name="Финансовый 2" xfId="169"/>
    <cellStyle name="Финансовый 3" xfId="170"/>
    <cellStyle name="Хороший" xfId="171"/>
    <cellStyle name="Хороший 2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133350</xdr:rowOff>
    </xdr:from>
    <xdr:to>
      <xdr:col>2</xdr:col>
      <xdr:colOff>923925</xdr:colOff>
      <xdr:row>3</xdr:row>
      <xdr:rowOff>161925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33350"/>
          <a:ext cx="981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0</xdr:rowOff>
    </xdr:from>
    <xdr:to>
      <xdr:col>1</xdr:col>
      <xdr:colOff>914400</xdr:colOff>
      <xdr:row>4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61950"/>
          <a:ext cx="990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1</xdr:col>
      <xdr:colOff>981075</xdr:colOff>
      <xdr:row>3</xdr:row>
      <xdr:rowOff>123825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1</xdr:col>
      <xdr:colOff>981075</xdr:colOff>
      <xdr:row>3</xdr:row>
      <xdr:rowOff>123825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1</xdr:col>
      <xdr:colOff>981075</xdr:colOff>
      <xdr:row>3</xdr:row>
      <xdr:rowOff>123825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\2016\&#1058;&#1077;&#1093;&#1085;&#1080;&#1095;&#1077;&#1089;&#1082;&#1080;&#1077;%20&#1089;&#1090;&#1091;&#1076;&#1077;&#1085;&#1095;&#1077;&#1089;&#1082;&#1080;&#1077;%20&#1082;&#1086;&#1085;&#1082;&#1091;&#1088;%2012.06.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7\&#1058;&#1077;&#1093;&#1085;&#1080;&#1095;&#1077;&#1089;&#1082;&#1080;&#1077;%20&#1089;&#1090;&#1091;&#1076;&#1077;&#1085;&#1095;&#1077;&#1089;&#1082;&#1080;&#1077;%20&#1082;&#1086;&#1085;&#1082;&#1091;&#1088;%2012.06.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нники"/>
      <sheetName val="М 1-80"/>
      <sheetName val="М 2-100"/>
      <sheetName val="М 3 -110"/>
      <sheetName val="ЛП "/>
      <sheetName val="М 2-100 для присвоения"/>
      <sheetName val="М 3 -110 для присвоения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нники"/>
      <sheetName val="М 1-80"/>
      <sheetName val="М 2-100"/>
      <sheetName val="М 3 -110"/>
      <sheetName val="ЛП "/>
      <sheetName val="М 2-100 для присвоения"/>
      <sheetName val="М 3 -110 для присвоения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N173"/>
  <sheetViews>
    <sheetView tabSelected="1" view="pageBreakPreview" zoomScale="75" zoomScaleNormal="75" zoomScaleSheetLayoutView="75" zoomScalePageLayoutView="0" workbookViewId="0" topLeftCell="A13">
      <selection activeCell="K23" sqref="K23"/>
    </sheetView>
  </sheetViews>
  <sheetFormatPr defaultColWidth="9.140625" defaultRowHeight="12.75"/>
  <cols>
    <col min="1" max="1" width="3.57421875" style="49" customWidth="1"/>
    <col min="2" max="2" width="3.57421875" style="49" hidden="1" customWidth="1"/>
    <col min="3" max="3" width="24.8515625" style="48" customWidth="1"/>
    <col min="4" max="4" width="9.7109375" style="48" hidden="1" customWidth="1"/>
    <col min="5" max="5" width="6.28125" style="48" customWidth="1"/>
    <col min="6" max="6" width="45.28125" style="48" customWidth="1"/>
    <col min="7" max="7" width="9.7109375" style="50" hidden="1" customWidth="1"/>
    <col min="8" max="8" width="13.421875" style="48" customWidth="1"/>
    <col min="9" max="9" width="21.8515625" style="48" customWidth="1"/>
    <col min="10" max="10" width="5.8515625" style="49" customWidth="1"/>
    <col min="11" max="11" width="7.7109375" style="49" customWidth="1"/>
    <col min="12" max="12" width="3.8515625" style="49" customWidth="1"/>
    <col min="13" max="13" width="5.140625" style="49" customWidth="1"/>
    <col min="14" max="14" width="7.7109375" style="49" customWidth="1"/>
    <col min="15" max="15" width="3.7109375" style="49" customWidth="1"/>
    <col min="16" max="16" width="6.00390625" style="49" customWidth="1"/>
    <col min="17" max="17" width="7.7109375" style="49" customWidth="1"/>
    <col min="18" max="18" width="4.7109375" style="49" customWidth="1"/>
    <col min="19" max="19" width="4.421875" style="49" customWidth="1"/>
    <col min="20" max="20" width="6.421875" style="49" customWidth="1"/>
    <col min="21" max="21" width="8.57421875" style="49" customWidth="1"/>
    <col min="22" max="22" width="6.7109375" style="49" hidden="1" customWidth="1"/>
    <col min="23" max="222" width="9.140625" style="179" customWidth="1"/>
    <col min="223" max="16384" width="9.140625" style="49" customWidth="1"/>
  </cols>
  <sheetData>
    <row r="1" spans="1:222" s="1" customFormat="1" ht="28.5" customHeight="1">
      <c r="A1" s="168" t="s">
        <v>182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28"/>
      <c r="W1" s="173"/>
      <c r="X1" s="173"/>
      <c r="Y1" s="173"/>
      <c r="Z1" s="173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  <c r="CA1" s="174"/>
      <c r="CB1" s="174"/>
      <c r="CC1" s="174"/>
      <c r="CD1" s="174"/>
      <c r="CE1" s="174"/>
      <c r="CF1" s="174"/>
      <c r="CG1" s="174"/>
      <c r="CH1" s="174"/>
      <c r="CI1" s="174"/>
      <c r="CJ1" s="174"/>
      <c r="CK1" s="174"/>
      <c r="CL1" s="174"/>
      <c r="CM1" s="174"/>
      <c r="CN1" s="174"/>
      <c r="CO1" s="174"/>
      <c r="CP1" s="174"/>
      <c r="CQ1" s="174"/>
      <c r="CR1" s="174"/>
      <c r="CS1" s="174"/>
      <c r="CT1" s="174"/>
      <c r="CU1" s="174"/>
      <c r="CV1" s="174"/>
      <c r="CW1" s="174"/>
      <c r="CX1" s="174"/>
      <c r="CY1" s="174"/>
      <c r="CZ1" s="174"/>
      <c r="DA1" s="174"/>
      <c r="DB1" s="174"/>
      <c r="DC1" s="174"/>
      <c r="DD1" s="174"/>
      <c r="DE1" s="174"/>
      <c r="DF1" s="174"/>
      <c r="DG1" s="174"/>
      <c r="DH1" s="174"/>
      <c r="DI1" s="174"/>
      <c r="DJ1" s="174"/>
      <c r="DK1" s="174"/>
      <c r="DL1" s="174"/>
      <c r="DM1" s="174"/>
      <c r="DN1" s="174"/>
      <c r="DO1" s="174"/>
      <c r="DP1" s="174"/>
      <c r="DQ1" s="174"/>
      <c r="DR1" s="174"/>
      <c r="DS1" s="174"/>
      <c r="DT1" s="174"/>
      <c r="DU1" s="174"/>
      <c r="DV1" s="174"/>
      <c r="DW1" s="174"/>
      <c r="DX1" s="174"/>
      <c r="DY1" s="174"/>
      <c r="DZ1" s="174"/>
      <c r="EA1" s="174"/>
      <c r="EB1" s="174"/>
      <c r="EC1" s="174"/>
      <c r="ED1" s="174"/>
      <c r="EE1" s="174"/>
      <c r="EF1" s="174"/>
      <c r="EG1" s="174"/>
      <c r="EH1" s="174"/>
      <c r="EI1" s="174"/>
      <c r="EJ1" s="174"/>
      <c r="EK1" s="174"/>
      <c r="EL1" s="174"/>
      <c r="EM1" s="174"/>
      <c r="EN1" s="174"/>
      <c r="EO1" s="174"/>
      <c r="EP1" s="174"/>
      <c r="EQ1" s="174"/>
      <c r="ER1" s="174"/>
      <c r="ES1" s="174"/>
      <c r="ET1" s="174"/>
      <c r="EU1" s="174"/>
      <c r="EV1" s="174"/>
      <c r="EW1" s="174"/>
      <c r="EX1" s="174"/>
      <c r="EY1" s="174"/>
      <c r="EZ1" s="174"/>
      <c r="FA1" s="174"/>
      <c r="FB1" s="174"/>
      <c r="FC1" s="174"/>
      <c r="FD1" s="174"/>
      <c r="FE1" s="174"/>
      <c r="FF1" s="174"/>
      <c r="FG1" s="174"/>
      <c r="FH1" s="174"/>
      <c r="FI1" s="174"/>
      <c r="FJ1" s="174"/>
      <c r="FK1" s="174"/>
      <c r="FL1" s="174"/>
      <c r="FM1" s="174"/>
      <c r="FN1" s="174"/>
      <c r="FO1" s="174"/>
      <c r="FP1" s="174"/>
      <c r="FQ1" s="174"/>
      <c r="FR1" s="174"/>
      <c r="FS1" s="174"/>
      <c r="FT1" s="174"/>
      <c r="FU1" s="174"/>
      <c r="FV1" s="174"/>
      <c r="FW1" s="174"/>
      <c r="FX1" s="174"/>
      <c r="FY1" s="174"/>
      <c r="FZ1" s="174"/>
      <c r="GA1" s="174"/>
      <c r="GB1" s="174"/>
      <c r="GC1" s="174"/>
      <c r="GD1" s="174"/>
      <c r="GE1" s="174"/>
      <c r="GF1" s="174"/>
      <c r="GG1" s="174"/>
      <c r="GH1" s="174"/>
      <c r="GI1" s="174"/>
      <c r="GJ1" s="174"/>
      <c r="GK1" s="174"/>
      <c r="GL1" s="174"/>
      <c r="GM1" s="174"/>
      <c r="GN1" s="174"/>
      <c r="GO1" s="174"/>
      <c r="GP1" s="174"/>
      <c r="GQ1" s="174"/>
      <c r="GR1" s="174"/>
      <c r="GS1" s="174"/>
      <c r="GT1" s="174"/>
      <c r="GU1" s="174"/>
      <c r="GV1" s="174"/>
      <c r="GW1" s="174"/>
      <c r="GX1" s="174"/>
      <c r="GY1" s="174"/>
      <c r="GZ1" s="174"/>
      <c r="HA1" s="174"/>
      <c r="HB1" s="174"/>
      <c r="HC1" s="174"/>
      <c r="HD1" s="174"/>
      <c r="HE1" s="174"/>
      <c r="HF1" s="174"/>
      <c r="HG1" s="174"/>
      <c r="HH1" s="174"/>
      <c r="HI1" s="174"/>
      <c r="HJ1" s="174"/>
      <c r="HK1" s="174"/>
      <c r="HL1" s="174"/>
      <c r="HM1" s="174"/>
      <c r="HN1" s="174"/>
    </row>
    <row r="2" spans="1:25" s="3" customFormat="1" ht="21" customHeight="1">
      <c r="A2" s="188" t="s">
        <v>183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37"/>
      <c r="W2" s="37"/>
      <c r="X2" s="37"/>
      <c r="Y2" s="2"/>
    </row>
    <row r="3" spans="1:25" s="3" customFormat="1" ht="21" customHeight="1">
      <c r="A3" s="131" t="s">
        <v>201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7"/>
      <c r="W3" s="37"/>
      <c r="X3" s="37"/>
      <c r="Y3" s="2"/>
    </row>
    <row r="4" spans="1:25" s="3" customFormat="1" ht="21" customHeight="1">
      <c r="A4" s="132" t="s">
        <v>225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38"/>
      <c r="W4" s="38"/>
      <c r="X4" s="38"/>
      <c r="Y4" s="38"/>
    </row>
    <row r="5" spans="1:222" s="6" customFormat="1" ht="15.75" customHeight="1">
      <c r="A5" s="133" t="s">
        <v>116</v>
      </c>
      <c r="B5" s="133"/>
      <c r="C5" s="133"/>
      <c r="D5" s="133"/>
      <c r="E5" s="133"/>
      <c r="F5" s="133"/>
      <c r="G5" s="133"/>
      <c r="H5" s="133"/>
      <c r="I5" s="133"/>
      <c r="J5" s="133"/>
      <c r="K5" s="4"/>
      <c r="L5" s="5"/>
      <c r="Q5" s="134">
        <v>43420</v>
      </c>
      <c r="R5" s="134"/>
      <c r="S5" s="134"/>
      <c r="T5" s="134"/>
      <c r="U5" s="134"/>
      <c r="V5" s="35"/>
      <c r="W5" s="103"/>
      <c r="X5" s="103"/>
      <c r="Y5" s="103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CX5" s="175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75"/>
      <c r="DR5" s="175"/>
      <c r="DS5" s="175"/>
      <c r="DT5" s="175"/>
      <c r="DU5" s="175"/>
      <c r="DV5" s="175"/>
      <c r="DW5" s="175"/>
      <c r="DX5" s="175"/>
      <c r="DY5" s="175"/>
      <c r="DZ5" s="175"/>
      <c r="EA5" s="175"/>
      <c r="EB5" s="175"/>
      <c r="EC5" s="175"/>
      <c r="ED5" s="175"/>
      <c r="EE5" s="175"/>
      <c r="EF5" s="175"/>
      <c r="EG5" s="175"/>
      <c r="EH5" s="175"/>
      <c r="EI5" s="175"/>
      <c r="EJ5" s="175"/>
      <c r="EK5" s="175"/>
      <c r="EL5" s="175"/>
      <c r="EM5" s="175"/>
      <c r="EN5" s="175"/>
      <c r="EO5" s="175"/>
      <c r="EP5" s="175"/>
      <c r="EQ5" s="175"/>
      <c r="ER5" s="175"/>
      <c r="ES5" s="175"/>
      <c r="ET5" s="175"/>
      <c r="EU5" s="175"/>
      <c r="EV5" s="175"/>
      <c r="EW5" s="175"/>
      <c r="EX5" s="175"/>
      <c r="EY5" s="175"/>
      <c r="EZ5" s="175"/>
      <c r="FA5" s="175"/>
      <c r="FB5" s="175"/>
      <c r="FC5" s="175"/>
      <c r="FD5" s="175"/>
      <c r="FE5" s="175"/>
      <c r="FF5" s="175"/>
      <c r="FG5" s="175"/>
      <c r="FH5" s="175"/>
      <c r="FI5" s="175"/>
      <c r="FJ5" s="175"/>
      <c r="FK5" s="175"/>
      <c r="FL5" s="175"/>
      <c r="FM5" s="175"/>
      <c r="FN5" s="175"/>
      <c r="FO5" s="175"/>
      <c r="FP5" s="175"/>
      <c r="FQ5" s="175"/>
      <c r="FR5" s="175"/>
      <c r="FS5" s="175"/>
      <c r="FT5" s="175"/>
      <c r="FU5" s="175"/>
      <c r="FV5" s="175"/>
      <c r="FW5" s="175"/>
      <c r="FX5" s="175"/>
      <c r="FY5" s="175"/>
      <c r="FZ5" s="175"/>
      <c r="GA5" s="175"/>
      <c r="GB5" s="175"/>
      <c r="GC5" s="175"/>
      <c r="GD5" s="175"/>
      <c r="GE5" s="175"/>
      <c r="GF5" s="175"/>
      <c r="GG5" s="175"/>
      <c r="GH5" s="175"/>
      <c r="GI5" s="175"/>
      <c r="GJ5" s="175"/>
      <c r="GK5" s="175"/>
      <c r="GL5" s="175"/>
      <c r="GM5" s="175"/>
      <c r="GN5" s="175"/>
      <c r="GO5" s="175"/>
      <c r="GP5" s="175"/>
      <c r="GQ5" s="175"/>
      <c r="GR5" s="175"/>
      <c r="GS5" s="175"/>
      <c r="GT5" s="175"/>
      <c r="GU5" s="175"/>
      <c r="GV5" s="175"/>
      <c r="GW5" s="175"/>
      <c r="GX5" s="175"/>
      <c r="GY5" s="175"/>
      <c r="GZ5" s="175"/>
      <c r="HA5" s="175"/>
      <c r="HB5" s="175"/>
      <c r="HC5" s="175"/>
      <c r="HD5" s="175"/>
      <c r="HE5" s="175"/>
      <c r="HF5" s="175"/>
      <c r="HG5" s="175"/>
      <c r="HH5" s="175"/>
      <c r="HI5" s="175"/>
      <c r="HJ5" s="175"/>
      <c r="HK5" s="175"/>
      <c r="HL5" s="175"/>
      <c r="HM5" s="175"/>
      <c r="HN5" s="175"/>
    </row>
    <row r="6" spans="1:222" s="42" customFormat="1" ht="15" customHeight="1">
      <c r="A6" s="145" t="s">
        <v>0</v>
      </c>
      <c r="B6" s="127"/>
      <c r="C6" s="180" t="s">
        <v>1</v>
      </c>
      <c r="D6" s="181"/>
      <c r="E6" s="182" t="s">
        <v>2</v>
      </c>
      <c r="F6" s="180" t="s">
        <v>4</v>
      </c>
      <c r="G6" s="182" t="s">
        <v>3</v>
      </c>
      <c r="H6" s="180" t="s">
        <v>5</v>
      </c>
      <c r="I6" s="180" t="s">
        <v>6</v>
      </c>
      <c r="J6" s="142" t="s">
        <v>34</v>
      </c>
      <c r="K6" s="142"/>
      <c r="L6" s="142"/>
      <c r="M6" s="144" t="s">
        <v>7</v>
      </c>
      <c r="N6" s="144"/>
      <c r="O6" s="144"/>
      <c r="P6" s="142" t="s">
        <v>8</v>
      </c>
      <c r="Q6" s="142"/>
      <c r="R6" s="142"/>
      <c r="S6" s="143" t="s">
        <v>9</v>
      </c>
      <c r="T6" s="147" t="s">
        <v>10</v>
      </c>
      <c r="U6" s="146" t="s">
        <v>11</v>
      </c>
      <c r="V6" s="146" t="s">
        <v>37</v>
      </c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  <c r="ER6" s="176"/>
      <c r="ES6" s="176"/>
      <c r="ET6" s="176"/>
      <c r="EU6" s="176"/>
      <c r="EV6" s="176"/>
      <c r="EW6" s="176"/>
      <c r="EX6" s="176"/>
      <c r="EY6" s="176"/>
      <c r="EZ6" s="176"/>
      <c r="FA6" s="176"/>
      <c r="FB6" s="176"/>
      <c r="FC6" s="176"/>
      <c r="FD6" s="176"/>
      <c r="FE6" s="176"/>
      <c r="FF6" s="176"/>
      <c r="FG6" s="176"/>
      <c r="FH6" s="176"/>
      <c r="FI6" s="176"/>
      <c r="FJ6" s="176"/>
      <c r="FK6" s="176"/>
      <c r="FL6" s="176"/>
      <c r="FM6" s="176"/>
      <c r="FN6" s="176"/>
      <c r="FO6" s="176"/>
      <c r="FP6" s="176"/>
      <c r="FQ6" s="176"/>
      <c r="FR6" s="176"/>
      <c r="FS6" s="176"/>
      <c r="FT6" s="176"/>
      <c r="FU6" s="176"/>
      <c r="FV6" s="176"/>
      <c r="FW6" s="176"/>
      <c r="FX6" s="176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</row>
    <row r="7" spans="1:222" s="42" customFormat="1" ht="39.75" customHeight="1">
      <c r="A7" s="145"/>
      <c r="B7" s="127"/>
      <c r="C7" s="180"/>
      <c r="D7" s="181" t="s">
        <v>118</v>
      </c>
      <c r="E7" s="182"/>
      <c r="F7" s="180"/>
      <c r="G7" s="182"/>
      <c r="H7" s="180"/>
      <c r="I7" s="180"/>
      <c r="J7" s="43" t="s">
        <v>12</v>
      </c>
      <c r="K7" s="44" t="s">
        <v>13</v>
      </c>
      <c r="L7" s="43" t="s">
        <v>0</v>
      </c>
      <c r="M7" s="43" t="s">
        <v>12</v>
      </c>
      <c r="N7" s="44" t="s">
        <v>13</v>
      </c>
      <c r="O7" s="43" t="s">
        <v>0</v>
      </c>
      <c r="P7" s="43" t="s">
        <v>12</v>
      </c>
      <c r="Q7" s="44" t="s">
        <v>13</v>
      </c>
      <c r="R7" s="43" t="s">
        <v>0</v>
      </c>
      <c r="S7" s="143"/>
      <c r="T7" s="147"/>
      <c r="U7" s="146"/>
      <c r="V7" s="14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76"/>
      <c r="EN7" s="176"/>
      <c r="EO7" s="176"/>
      <c r="EP7" s="176"/>
      <c r="EQ7" s="176"/>
      <c r="ER7" s="176"/>
      <c r="ES7" s="176"/>
      <c r="ET7" s="176"/>
      <c r="EU7" s="176"/>
      <c r="EV7" s="176"/>
      <c r="EW7" s="176"/>
      <c r="EX7" s="176"/>
      <c r="EY7" s="176"/>
      <c r="EZ7" s="176"/>
      <c r="FA7" s="176"/>
      <c r="FB7" s="176"/>
      <c r="FC7" s="176"/>
      <c r="FD7" s="176"/>
      <c r="FE7" s="176"/>
      <c r="FF7" s="176"/>
      <c r="FG7" s="176"/>
      <c r="FH7" s="176"/>
      <c r="FI7" s="176"/>
      <c r="FJ7" s="176"/>
      <c r="FK7" s="176"/>
      <c r="FL7" s="176"/>
      <c r="FM7" s="176"/>
      <c r="FN7" s="176"/>
      <c r="FO7" s="176"/>
      <c r="FP7" s="176"/>
      <c r="FQ7" s="176"/>
      <c r="FR7" s="176"/>
      <c r="FS7" s="176"/>
      <c r="FT7" s="176"/>
      <c r="FU7" s="176"/>
      <c r="FV7" s="176"/>
      <c r="FW7" s="176"/>
      <c r="FX7" s="176"/>
      <c r="FY7" s="176"/>
      <c r="FZ7" s="176"/>
      <c r="GA7" s="176"/>
      <c r="GB7" s="176"/>
      <c r="GC7" s="176"/>
      <c r="GD7" s="176"/>
      <c r="GE7" s="176"/>
      <c r="GF7" s="176"/>
      <c r="GG7" s="176"/>
      <c r="GH7" s="176"/>
      <c r="GI7" s="176"/>
      <c r="GJ7" s="176"/>
      <c r="GK7" s="176"/>
      <c r="GL7" s="176"/>
      <c r="GM7" s="176"/>
      <c r="GN7" s="176"/>
      <c r="GO7" s="176"/>
      <c r="GP7" s="176"/>
      <c r="GQ7" s="176"/>
      <c r="GR7" s="176"/>
      <c r="GS7" s="176"/>
      <c r="GT7" s="176"/>
      <c r="GU7" s="176"/>
      <c r="GV7" s="176"/>
      <c r="GW7" s="176"/>
      <c r="GX7" s="176"/>
      <c r="GY7" s="176"/>
      <c r="GZ7" s="176"/>
      <c r="HA7" s="176"/>
      <c r="HB7" s="176"/>
      <c r="HC7" s="176"/>
      <c r="HD7" s="176"/>
      <c r="HE7" s="176"/>
      <c r="HF7" s="176"/>
      <c r="HG7" s="176"/>
      <c r="HH7" s="176"/>
      <c r="HI7" s="176"/>
      <c r="HJ7" s="176"/>
      <c r="HK7" s="176"/>
      <c r="HL7" s="176"/>
      <c r="HM7" s="176"/>
      <c r="HN7" s="176"/>
    </row>
    <row r="8" spans="1:222" s="104" customFormat="1" ht="27" customHeight="1">
      <c r="A8" s="183" t="s">
        <v>184</v>
      </c>
      <c r="B8" s="183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77"/>
      <c r="DG8" s="177"/>
      <c r="DH8" s="177"/>
      <c r="DI8" s="177"/>
      <c r="DJ8" s="177"/>
      <c r="DK8" s="177"/>
      <c r="DL8" s="177"/>
      <c r="DM8" s="177"/>
      <c r="DN8" s="177"/>
      <c r="DO8" s="177"/>
      <c r="DP8" s="177"/>
      <c r="DQ8" s="177"/>
      <c r="DR8" s="177"/>
      <c r="DS8" s="177"/>
      <c r="DT8" s="177"/>
      <c r="DU8" s="177"/>
      <c r="DV8" s="177"/>
      <c r="DW8" s="177"/>
      <c r="DX8" s="177"/>
      <c r="DY8" s="177"/>
      <c r="DZ8" s="177"/>
      <c r="EA8" s="177"/>
      <c r="EB8" s="177"/>
      <c r="EC8" s="177"/>
      <c r="ED8" s="177"/>
      <c r="EE8" s="177"/>
      <c r="EF8" s="177"/>
      <c r="EG8" s="177"/>
      <c r="EH8" s="177"/>
      <c r="EI8" s="177"/>
      <c r="EJ8" s="177"/>
      <c r="EK8" s="177"/>
      <c r="EL8" s="177"/>
      <c r="EM8" s="177"/>
      <c r="EN8" s="177"/>
      <c r="EO8" s="177"/>
      <c r="EP8" s="177"/>
      <c r="EQ8" s="177"/>
      <c r="ER8" s="177"/>
      <c r="ES8" s="177"/>
      <c r="ET8" s="177"/>
      <c r="EU8" s="177"/>
      <c r="EV8" s="177"/>
      <c r="EW8" s="177"/>
      <c r="EX8" s="177"/>
      <c r="EY8" s="177"/>
      <c r="EZ8" s="177"/>
      <c r="FA8" s="177"/>
      <c r="FB8" s="177"/>
      <c r="FC8" s="177"/>
      <c r="FD8" s="177"/>
      <c r="FE8" s="177"/>
      <c r="FF8" s="177"/>
      <c r="FG8" s="177"/>
      <c r="FH8" s="177"/>
      <c r="FI8" s="177"/>
      <c r="FJ8" s="177"/>
      <c r="FK8" s="177"/>
      <c r="FL8" s="177"/>
      <c r="FM8" s="177"/>
      <c r="FN8" s="177"/>
      <c r="FO8" s="177"/>
      <c r="FP8" s="177"/>
      <c r="FQ8" s="177"/>
      <c r="FR8" s="177"/>
      <c r="FS8" s="177"/>
      <c r="FT8" s="177"/>
      <c r="FU8" s="177"/>
      <c r="FV8" s="177"/>
      <c r="FW8" s="177"/>
      <c r="FX8" s="177"/>
      <c r="FY8" s="177"/>
      <c r="FZ8" s="177"/>
      <c r="GA8" s="177"/>
      <c r="GB8" s="177"/>
      <c r="GC8" s="177"/>
      <c r="GD8" s="177"/>
      <c r="GE8" s="177"/>
      <c r="GF8" s="177"/>
      <c r="GG8" s="177"/>
      <c r="GH8" s="177"/>
      <c r="GI8" s="177"/>
      <c r="GJ8" s="177"/>
      <c r="GK8" s="177"/>
      <c r="GL8" s="177"/>
      <c r="GM8" s="177"/>
      <c r="GN8" s="177"/>
      <c r="GO8" s="177"/>
      <c r="GP8" s="177"/>
      <c r="GQ8" s="177"/>
      <c r="GR8" s="177"/>
      <c r="GS8" s="177"/>
      <c r="GT8" s="177"/>
      <c r="GU8" s="177"/>
      <c r="GV8" s="177"/>
      <c r="GW8" s="177"/>
      <c r="GX8" s="177"/>
      <c r="GY8" s="177"/>
      <c r="GZ8" s="177"/>
      <c r="HA8" s="177"/>
      <c r="HB8" s="177"/>
      <c r="HC8" s="177"/>
      <c r="HD8" s="177"/>
      <c r="HE8" s="177"/>
      <c r="HF8" s="177"/>
      <c r="HG8" s="177"/>
      <c r="HH8" s="177"/>
      <c r="HI8" s="177"/>
      <c r="HJ8" s="177"/>
      <c r="HK8" s="177"/>
      <c r="HL8" s="177"/>
      <c r="HM8" s="177"/>
      <c r="HN8" s="177"/>
    </row>
    <row r="9" spans="1:222" s="46" customFormat="1" ht="33" customHeight="1">
      <c r="A9" s="45">
        <f>RANK(U9,U$9:U$18,0)</f>
        <v>1</v>
      </c>
      <c r="B9" s="45"/>
      <c r="C9" s="93" t="s">
        <v>150</v>
      </c>
      <c r="D9" s="80" t="s">
        <v>153</v>
      </c>
      <c r="E9" s="74">
        <v>2</v>
      </c>
      <c r="F9" s="128" t="s">
        <v>136</v>
      </c>
      <c r="G9" s="110" t="s">
        <v>50</v>
      </c>
      <c r="H9" s="116" t="s">
        <v>51</v>
      </c>
      <c r="I9" s="111" t="s">
        <v>15</v>
      </c>
      <c r="J9" s="108">
        <v>200</v>
      </c>
      <c r="K9" s="10">
        <f>J9/3</f>
        <v>66.66666666666667</v>
      </c>
      <c r="L9" s="27">
        <f>RANK(K9,K$9:K$18,0)</f>
        <v>2</v>
      </c>
      <c r="M9" s="108">
        <v>195.5</v>
      </c>
      <c r="N9" s="10">
        <f>M9/3</f>
        <v>65.16666666666667</v>
      </c>
      <c r="O9" s="27">
        <f>RANK(N9,N$9:N$18,0)</f>
        <v>3</v>
      </c>
      <c r="P9" s="108">
        <v>197</v>
      </c>
      <c r="Q9" s="10">
        <f>P9/3</f>
        <v>65.66666666666667</v>
      </c>
      <c r="R9" s="27">
        <f>RANK(Q9,Q$9:Q$18,0)</f>
        <v>1</v>
      </c>
      <c r="S9" s="108"/>
      <c r="T9" s="108">
        <f>P9+M9+J9</f>
        <v>592.5</v>
      </c>
      <c r="U9" s="10">
        <f>T9/3/3</f>
        <v>65.83333333333333</v>
      </c>
      <c r="V9" s="108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7"/>
      <c r="DE9" s="177"/>
      <c r="DF9" s="177"/>
      <c r="DG9" s="177"/>
      <c r="DH9" s="177"/>
      <c r="DI9" s="177"/>
      <c r="DJ9" s="177"/>
      <c r="DK9" s="177"/>
      <c r="DL9" s="177"/>
      <c r="DM9" s="177"/>
      <c r="DN9" s="177"/>
      <c r="DO9" s="177"/>
      <c r="DP9" s="177"/>
      <c r="DQ9" s="177"/>
      <c r="DR9" s="177"/>
      <c r="DS9" s="177"/>
      <c r="DT9" s="177"/>
      <c r="DU9" s="177"/>
      <c r="DV9" s="177"/>
      <c r="DW9" s="177"/>
      <c r="DX9" s="177"/>
      <c r="DY9" s="177"/>
      <c r="DZ9" s="177"/>
      <c r="EA9" s="177"/>
      <c r="EB9" s="177"/>
      <c r="EC9" s="177"/>
      <c r="ED9" s="177"/>
      <c r="EE9" s="177"/>
      <c r="EF9" s="177"/>
      <c r="EG9" s="177"/>
      <c r="EH9" s="177"/>
      <c r="EI9" s="177"/>
      <c r="EJ9" s="177"/>
      <c r="EK9" s="177"/>
      <c r="EL9" s="177"/>
      <c r="EM9" s="177"/>
      <c r="EN9" s="177"/>
      <c r="EO9" s="177"/>
      <c r="EP9" s="177"/>
      <c r="EQ9" s="177"/>
      <c r="ER9" s="177"/>
      <c r="ES9" s="177"/>
      <c r="ET9" s="177"/>
      <c r="EU9" s="177"/>
      <c r="EV9" s="177"/>
      <c r="EW9" s="177"/>
      <c r="EX9" s="177"/>
      <c r="EY9" s="177"/>
      <c r="EZ9" s="177"/>
      <c r="FA9" s="177"/>
      <c r="FB9" s="177"/>
      <c r="FC9" s="177"/>
      <c r="FD9" s="177"/>
      <c r="FE9" s="177"/>
      <c r="FF9" s="177"/>
      <c r="FG9" s="177"/>
      <c r="FH9" s="177"/>
      <c r="FI9" s="177"/>
      <c r="FJ9" s="177"/>
      <c r="FK9" s="177"/>
      <c r="FL9" s="177"/>
      <c r="FM9" s="177"/>
      <c r="FN9" s="177"/>
      <c r="FO9" s="177"/>
      <c r="FP9" s="177"/>
      <c r="FQ9" s="177"/>
      <c r="FR9" s="177"/>
      <c r="FS9" s="177"/>
      <c r="FT9" s="177"/>
      <c r="FU9" s="177"/>
      <c r="FV9" s="177"/>
      <c r="FW9" s="177"/>
      <c r="FX9" s="177"/>
      <c r="FY9" s="177"/>
      <c r="FZ9" s="177"/>
      <c r="GA9" s="177"/>
      <c r="GB9" s="177"/>
      <c r="GC9" s="177"/>
      <c r="GD9" s="177"/>
      <c r="GE9" s="177"/>
      <c r="GF9" s="177"/>
      <c r="GG9" s="177"/>
      <c r="GH9" s="177"/>
      <c r="GI9" s="177"/>
      <c r="GJ9" s="177"/>
      <c r="GK9" s="177"/>
      <c r="GL9" s="177"/>
      <c r="GM9" s="177"/>
      <c r="GN9" s="177"/>
      <c r="GO9" s="177"/>
      <c r="GP9" s="177"/>
      <c r="GQ9" s="177"/>
      <c r="GR9" s="177"/>
      <c r="GS9" s="177"/>
      <c r="GT9" s="177"/>
      <c r="GU9" s="177"/>
      <c r="GV9" s="177"/>
      <c r="GW9" s="177"/>
      <c r="GX9" s="177"/>
      <c r="GY9" s="177"/>
      <c r="GZ9" s="177"/>
      <c r="HA9" s="177"/>
      <c r="HB9" s="177"/>
      <c r="HC9" s="177"/>
      <c r="HD9" s="177"/>
      <c r="HE9" s="177"/>
      <c r="HF9" s="177"/>
      <c r="HG9" s="177"/>
      <c r="HH9" s="177"/>
      <c r="HI9" s="177"/>
      <c r="HJ9" s="177"/>
      <c r="HK9" s="177"/>
      <c r="HL9" s="177"/>
      <c r="HM9" s="177"/>
      <c r="HN9" s="177"/>
    </row>
    <row r="10" spans="1:222" s="46" customFormat="1" ht="33" customHeight="1">
      <c r="A10" s="45">
        <f>RANK(U10,U$9:U$18,0)</f>
        <v>2</v>
      </c>
      <c r="B10" s="45" t="s">
        <v>97</v>
      </c>
      <c r="C10" s="93" t="s">
        <v>186</v>
      </c>
      <c r="D10" s="80" t="s">
        <v>187</v>
      </c>
      <c r="E10" s="74">
        <v>2</v>
      </c>
      <c r="F10" s="128" t="s">
        <v>229</v>
      </c>
      <c r="G10" s="99"/>
      <c r="H10" s="74" t="s">
        <v>227</v>
      </c>
      <c r="I10" s="111" t="s">
        <v>230</v>
      </c>
      <c r="J10" s="108">
        <v>193.5</v>
      </c>
      <c r="K10" s="10">
        <f>J10/3</f>
        <v>64.5</v>
      </c>
      <c r="L10" s="27">
        <f>RANK(K10,K$9:K$18,0)</f>
        <v>4</v>
      </c>
      <c r="M10" s="108">
        <v>203</v>
      </c>
      <c r="N10" s="10">
        <f>M10/3</f>
        <v>67.66666666666667</v>
      </c>
      <c r="O10" s="27">
        <f>RANK(N10,N$9:N$18,0)</f>
        <v>1</v>
      </c>
      <c r="P10" s="108">
        <v>195</v>
      </c>
      <c r="Q10" s="10">
        <f>P10/3</f>
        <v>65</v>
      </c>
      <c r="R10" s="27">
        <f>RANK(Q10,Q$9:Q$18,0)</f>
        <v>2</v>
      </c>
      <c r="S10" s="108"/>
      <c r="T10" s="108">
        <f>P10+M10+J10</f>
        <v>591.5</v>
      </c>
      <c r="U10" s="10">
        <f>T10/3/3</f>
        <v>65.72222222222221</v>
      </c>
      <c r="V10" s="108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7"/>
      <c r="DT10" s="177"/>
      <c r="DU10" s="177"/>
      <c r="DV10" s="177"/>
      <c r="DW10" s="177"/>
      <c r="DX10" s="177"/>
      <c r="DY10" s="177"/>
      <c r="DZ10" s="177"/>
      <c r="EA10" s="177"/>
      <c r="EB10" s="177"/>
      <c r="EC10" s="177"/>
      <c r="ED10" s="177"/>
      <c r="EE10" s="177"/>
      <c r="EF10" s="177"/>
      <c r="EG10" s="177"/>
      <c r="EH10" s="177"/>
      <c r="EI10" s="177"/>
      <c r="EJ10" s="177"/>
      <c r="EK10" s="177"/>
      <c r="EL10" s="177"/>
      <c r="EM10" s="177"/>
      <c r="EN10" s="177"/>
      <c r="EO10" s="177"/>
      <c r="EP10" s="177"/>
      <c r="EQ10" s="177"/>
      <c r="ER10" s="177"/>
      <c r="ES10" s="177"/>
      <c r="ET10" s="177"/>
      <c r="EU10" s="177"/>
      <c r="EV10" s="177"/>
      <c r="EW10" s="177"/>
      <c r="EX10" s="177"/>
      <c r="EY10" s="177"/>
      <c r="EZ10" s="177"/>
      <c r="FA10" s="177"/>
      <c r="FB10" s="177"/>
      <c r="FC10" s="177"/>
      <c r="FD10" s="177"/>
      <c r="FE10" s="177"/>
      <c r="FF10" s="177"/>
      <c r="FG10" s="177"/>
      <c r="FH10" s="177"/>
      <c r="FI10" s="177"/>
      <c r="FJ10" s="177"/>
      <c r="FK10" s="177"/>
      <c r="FL10" s="177"/>
      <c r="FM10" s="177"/>
      <c r="FN10" s="177"/>
      <c r="FO10" s="177"/>
      <c r="FP10" s="177"/>
      <c r="FQ10" s="177"/>
      <c r="FR10" s="177"/>
      <c r="FS10" s="177"/>
      <c r="FT10" s="177"/>
      <c r="FU10" s="177"/>
      <c r="FV10" s="177"/>
      <c r="FW10" s="177"/>
      <c r="FX10" s="177"/>
      <c r="FY10" s="177"/>
      <c r="FZ10" s="177"/>
      <c r="GA10" s="177"/>
      <c r="GB10" s="177"/>
      <c r="GC10" s="177"/>
      <c r="GD10" s="177"/>
      <c r="GE10" s="177"/>
      <c r="GF10" s="177"/>
      <c r="GG10" s="177"/>
      <c r="GH10" s="177"/>
      <c r="GI10" s="177"/>
      <c r="GJ10" s="177"/>
      <c r="GK10" s="177"/>
      <c r="GL10" s="177"/>
      <c r="GM10" s="177"/>
      <c r="GN10" s="177"/>
      <c r="GO10" s="177"/>
      <c r="GP10" s="177"/>
      <c r="GQ10" s="177"/>
      <c r="GR10" s="177"/>
      <c r="GS10" s="177"/>
      <c r="GT10" s="177"/>
      <c r="GU10" s="177"/>
      <c r="GV10" s="177"/>
      <c r="GW10" s="177"/>
      <c r="GX10" s="177"/>
      <c r="GY10" s="177"/>
      <c r="GZ10" s="177"/>
      <c r="HA10" s="177"/>
      <c r="HB10" s="177"/>
      <c r="HC10" s="177"/>
      <c r="HD10" s="177"/>
      <c r="HE10" s="177"/>
      <c r="HF10" s="177"/>
      <c r="HG10" s="177"/>
      <c r="HH10" s="177"/>
      <c r="HI10" s="177"/>
      <c r="HJ10" s="177"/>
      <c r="HK10" s="177"/>
      <c r="HL10" s="177"/>
      <c r="HM10" s="177"/>
      <c r="HN10" s="177"/>
    </row>
    <row r="11" spans="1:222" s="46" customFormat="1" ht="33" customHeight="1">
      <c r="A11" s="45">
        <f>RANK(U11,U$9:U$18,0)</f>
        <v>3</v>
      </c>
      <c r="B11" s="45" t="s">
        <v>97</v>
      </c>
      <c r="C11" s="55" t="s">
        <v>94</v>
      </c>
      <c r="D11" s="56" t="s">
        <v>99</v>
      </c>
      <c r="E11" s="57">
        <v>1</v>
      </c>
      <c r="F11" s="128" t="s">
        <v>95</v>
      </c>
      <c r="G11" s="105" t="s">
        <v>92</v>
      </c>
      <c r="H11" s="59" t="s">
        <v>93</v>
      </c>
      <c r="I11" s="57" t="s">
        <v>189</v>
      </c>
      <c r="J11" s="108">
        <v>206</v>
      </c>
      <c r="K11" s="10">
        <f>J11/3</f>
        <v>68.66666666666667</v>
      </c>
      <c r="L11" s="27">
        <f>RANK(K11,K$9:K$18,0)</f>
        <v>1</v>
      </c>
      <c r="M11" s="108">
        <v>194</v>
      </c>
      <c r="N11" s="10">
        <f>M11/3</f>
        <v>64.66666666666667</v>
      </c>
      <c r="O11" s="27">
        <f>RANK(N11,N$9:N$18,0)</f>
        <v>5</v>
      </c>
      <c r="P11" s="108">
        <v>190</v>
      </c>
      <c r="Q11" s="10">
        <f>P11/3</f>
        <v>63.333333333333336</v>
      </c>
      <c r="R11" s="27">
        <f>RANK(Q11,Q$9:Q$18,0)</f>
        <v>5</v>
      </c>
      <c r="S11" s="108"/>
      <c r="T11" s="108">
        <f>P11+M11+J11</f>
        <v>590</v>
      </c>
      <c r="U11" s="10">
        <f>T11/3/3</f>
        <v>65.55555555555556</v>
      </c>
      <c r="V11" s="108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77"/>
      <c r="DG11" s="177"/>
      <c r="DH11" s="177"/>
      <c r="DI11" s="177"/>
      <c r="DJ11" s="177"/>
      <c r="DK11" s="177"/>
      <c r="DL11" s="177"/>
      <c r="DM11" s="177"/>
      <c r="DN11" s="177"/>
      <c r="DO11" s="177"/>
      <c r="DP11" s="177"/>
      <c r="DQ11" s="177"/>
      <c r="DR11" s="177"/>
      <c r="DS11" s="177"/>
      <c r="DT11" s="177"/>
      <c r="DU11" s="177"/>
      <c r="DV11" s="177"/>
      <c r="DW11" s="177"/>
      <c r="DX11" s="177"/>
      <c r="DY11" s="177"/>
      <c r="DZ11" s="177"/>
      <c r="EA11" s="177"/>
      <c r="EB11" s="177"/>
      <c r="EC11" s="177"/>
      <c r="ED11" s="177"/>
      <c r="EE11" s="177"/>
      <c r="EF11" s="177"/>
      <c r="EG11" s="177"/>
      <c r="EH11" s="177"/>
      <c r="EI11" s="177"/>
      <c r="EJ11" s="177"/>
      <c r="EK11" s="177"/>
      <c r="EL11" s="177"/>
      <c r="EM11" s="177"/>
      <c r="EN11" s="177"/>
      <c r="EO11" s="177"/>
      <c r="EP11" s="177"/>
      <c r="EQ11" s="177"/>
      <c r="ER11" s="177"/>
      <c r="ES11" s="177"/>
      <c r="ET11" s="177"/>
      <c r="EU11" s="177"/>
      <c r="EV11" s="177"/>
      <c r="EW11" s="177"/>
      <c r="EX11" s="177"/>
      <c r="EY11" s="177"/>
      <c r="EZ11" s="177"/>
      <c r="FA11" s="177"/>
      <c r="FB11" s="177"/>
      <c r="FC11" s="177"/>
      <c r="FD11" s="177"/>
      <c r="FE11" s="177"/>
      <c r="FF11" s="177"/>
      <c r="FG11" s="177"/>
      <c r="FH11" s="177"/>
      <c r="FI11" s="177"/>
      <c r="FJ11" s="177"/>
      <c r="FK11" s="177"/>
      <c r="FL11" s="177"/>
      <c r="FM11" s="177"/>
      <c r="FN11" s="177"/>
      <c r="FO11" s="177"/>
      <c r="FP11" s="177"/>
      <c r="FQ11" s="177"/>
      <c r="FR11" s="177"/>
      <c r="FS11" s="177"/>
      <c r="FT11" s="177"/>
      <c r="FU11" s="177"/>
      <c r="FV11" s="177"/>
      <c r="FW11" s="177"/>
      <c r="FX11" s="177"/>
      <c r="FY11" s="177"/>
      <c r="FZ11" s="177"/>
      <c r="GA11" s="177"/>
      <c r="GB11" s="177"/>
      <c r="GC11" s="177"/>
      <c r="GD11" s="177"/>
      <c r="GE11" s="177"/>
      <c r="GF11" s="177"/>
      <c r="GG11" s="177"/>
      <c r="GH11" s="177"/>
      <c r="GI11" s="177"/>
      <c r="GJ11" s="177"/>
      <c r="GK11" s="177"/>
      <c r="GL11" s="177"/>
      <c r="GM11" s="177"/>
      <c r="GN11" s="177"/>
      <c r="GO11" s="177"/>
      <c r="GP11" s="177"/>
      <c r="GQ11" s="177"/>
      <c r="GR11" s="177"/>
      <c r="GS11" s="177"/>
      <c r="GT11" s="177"/>
      <c r="GU11" s="177"/>
      <c r="GV11" s="177"/>
      <c r="GW11" s="177"/>
      <c r="GX11" s="177"/>
      <c r="GY11" s="177"/>
      <c r="GZ11" s="177"/>
      <c r="HA11" s="177"/>
      <c r="HB11" s="177"/>
      <c r="HC11" s="177"/>
      <c r="HD11" s="177"/>
      <c r="HE11" s="177"/>
      <c r="HF11" s="177"/>
      <c r="HG11" s="177"/>
      <c r="HH11" s="177"/>
      <c r="HI11" s="177"/>
      <c r="HJ11" s="177"/>
      <c r="HK11" s="177"/>
      <c r="HL11" s="177"/>
      <c r="HM11" s="177"/>
      <c r="HN11" s="177"/>
    </row>
    <row r="12" spans="1:222" s="46" customFormat="1" ht="33" customHeight="1">
      <c r="A12" s="45">
        <f>RANK(U12,U$9:U$18,0)</f>
        <v>4</v>
      </c>
      <c r="B12" s="45" t="s">
        <v>98</v>
      </c>
      <c r="C12" s="128" t="s">
        <v>124</v>
      </c>
      <c r="D12" s="80" t="s">
        <v>81</v>
      </c>
      <c r="E12" s="74">
        <v>1</v>
      </c>
      <c r="F12" s="62" t="s">
        <v>85</v>
      </c>
      <c r="G12" s="61" t="s">
        <v>83</v>
      </c>
      <c r="H12" s="101" t="s">
        <v>84</v>
      </c>
      <c r="I12" s="111" t="s">
        <v>15</v>
      </c>
      <c r="J12" s="108">
        <v>199</v>
      </c>
      <c r="K12" s="10">
        <f>J12/3</f>
        <v>66.33333333333333</v>
      </c>
      <c r="L12" s="27">
        <f>RANK(K12,K$9:K$18,0)</f>
        <v>3</v>
      </c>
      <c r="M12" s="108">
        <v>197</v>
      </c>
      <c r="N12" s="10">
        <f>M12/3</f>
        <v>65.66666666666667</v>
      </c>
      <c r="O12" s="27">
        <f>RANK(N12,N$9:N$18,0)</f>
        <v>2</v>
      </c>
      <c r="P12" s="108">
        <v>192.5</v>
      </c>
      <c r="Q12" s="10">
        <f>P12/3</f>
        <v>64.16666666666667</v>
      </c>
      <c r="R12" s="27">
        <f>RANK(Q12,Q$9:Q$18,0)</f>
        <v>4</v>
      </c>
      <c r="S12" s="108"/>
      <c r="T12" s="108">
        <f>P12+M12+J12</f>
        <v>588.5</v>
      </c>
      <c r="U12" s="10">
        <f>T12/3/3</f>
        <v>65.38888888888889</v>
      </c>
      <c r="V12" s="108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7"/>
      <c r="DT12" s="177"/>
      <c r="DU12" s="177"/>
      <c r="DV12" s="177"/>
      <c r="DW12" s="177"/>
      <c r="DX12" s="177"/>
      <c r="DY12" s="177"/>
      <c r="DZ12" s="177"/>
      <c r="EA12" s="177"/>
      <c r="EB12" s="177"/>
      <c r="EC12" s="177"/>
      <c r="ED12" s="177"/>
      <c r="EE12" s="177"/>
      <c r="EF12" s="177"/>
      <c r="EG12" s="177"/>
      <c r="EH12" s="177"/>
      <c r="EI12" s="177"/>
      <c r="EJ12" s="177"/>
      <c r="EK12" s="177"/>
      <c r="EL12" s="177"/>
      <c r="EM12" s="177"/>
      <c r="EN12" s="177"/>
      <c r="EO12" s="177"/>
      <c r="EP12" s="177"/>
      <c r="EQ12" s="177"/>
      <c r="ER12" s="177"/>
      <c r="ES12" s="177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7"/>
      <c r="FH12" s="177"/>
      <c r="FI12" s="177"/>
      <c r="FJ12" s="177"/>
      <c r="FK12" s="177"/>
      <c r="FL12" s="177"/>
      <c r="FM12" s="177"/>
      <c r="FN12" s="177"/>
      <c r="FO12" s="177"/>
      <c r="FP12" s="177"/>
      <c r="FQ12" s="177"/>
      <c r="FR12" s="177"/>
      <c r="FS12" s="177"/>
      <c r="FT12" s="177"/>
      <c r="FU12" s="177"/>
      <c r="FV12" s="177"/>
      <c r="FW12" s="177"/>
      <c r="FX12" s="177"/>
      <c r="FY12" s="177"/>
      <c r="FZ12" s="177"/>
      <c r="GA12" s="177"/>
      <c r="GB12" s="177"/>
      <c r="GC12" s="177"/>
      <c r="GD12" s="177"/>
      <c r="GE12" s="177"/>
      <c r="GF12" s="177"/>
      <c r="GG12" s="177"/>
      <c r="GH12" s="177"/>
      <c r="GI12" s="177"/>
      <c r="GJ12" s="177"/>
      <c r="GK12" s="177"/>
      <c r="GL12" s="177"/>
      <c r="GM12" s="177"/>
      <c r="GN12" s="177"/>
      <c r="GO12" s="177"/>
      <c r="GP12" s="177"/>
      <c r="GQ12" s="177"/>
      <c r="GR12" s="177"/>
      <c r="GS12" s="177"/>
      <c r="GT12" s="177"/>
      <c r="GU12" s="177"/>
      <c r="GV12" s="177"/>
      <c r="GW12" s="177"/>
      <c r="GX12" s="177"/>
      <c r="GY12" s="177"/>
      <c r="GZ12" s="177"/>
      <c r="HA12" s="177"/>
      <c r="HB12" s="177"/>
      <c r="HC12" s="177"/>
      <c r="HD12" s="177"/>
      <c r="HE12" s="177"/>
      <c r="HF12" s="177"/>
      <c r="HG12" s="177"/>
      <c r="HH12" s="177"/>
      <c r="HI12" s="177"/>
      <c r="HJ12" s="177"/>
      <c r="HK12" s="177"/>
      <c r="HL12" s="177"/>
      <c r="HM12" s="177"/>
      <c r="HN12" s="177"/>
    </row>
    <row r="13" spans="1:222" s="46" customFormat="1" ht="33" customHeight="1">
      <c r="A13" s="45">
        <f>RANK(U13,U$9:U$18,0)</f>
        <v>5</v>
      </c>
      <c r="B13" s="45" t="s">
        <v>97</v>
      </c>
      <c r="C13" s="93" t="s">
        <v>125</v>
      </c>
      <c r="D13" s="80" t="s">
        <v>74</v>
      </c>
      <c r="E13" s="74">
        <v>1</v>
      </c>
      <c r="F13" s="114" t="s">
        <v>130</v>
      </c>
      <c r="G13" s="189" t="s">
        <v>28</v>
      </c>
      <c r="H13" s="190" t="s">
        <v>69</v>
      </c>
      <c r="I13" s="74" t="s">
        <v>15</v>
      </c>
      <c r="J13" s="108">
        <v>193.5</v>
      </c>
      <c r="K13" s="10">
        <f>J13/3</f>
        <v>64.5</v>
      </c>
      <c r="L13" s="27">
        <f>RANK(K13,K$9:K$18,0)</f>
        <v>4</v>
      </c>
      <c r="M13" s="108">
        <v>194.5</v>
      </c>
      <c r="N13" s="10">
        <f>M13/3</f>
        <v>64.83333333333333</v>
      </c>
      <c r="O13" s="27">
        <f>RANK(N13,N$9:N$18,0)</f>
        <v>4</v>
      </c>
      <c r="P13" s="108">
        <v>194</v>
      </c>
      <c r="Q13" s="10">
        <f>P13/3</f>
        <v>64.66666666666667</v>
      </c>
      <c r="R13" s="27">
        <f>RANK(Q13,Q$9:Q$18,0)</f>
        <v>3</v>
      </c>
      <c r="S13" s="108"/>
      <c r="T13" s="108">
        <f>P13+M13+J13</f>
        <v>582</v>
      </c>
      <c r="U13" s="10">
        <f>T13/3/3</f>
        <v>64.66666666666667</v>
      </c>
      <c r="V13" s="108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177"/>
      <c r="DS13" s="177"/>
      <c r="DT13" s="177"/>
      <c r="DU13" s="177"/>
      <c r="DV13" s="177"/>
      <c r="DW13" s="177"/>
      <c r="DX13" s="177"/>
      <c r="DY13" s="177"/>
      <c r="DZ13" s="177"/>
      <c r="EA13" s="177"/>
      <c r="EB13" s="177"/>
      <c r="EC13" s="177"/>
      <c r="ED13" s="177"/>
      <c r="EE13" s="177"/>
      <c r="EF13" s="177"/>
      <c r="EG13" s="177"/>
      <c r="EH13" s="177"/>
      <c r="EI13" s="177"/>
      <c r="EJ13" s="177"/>
      <c r="EK13" s="177"/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/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  <c r="FH13" s="177"/>
      <c r="FI13" s="177"/>
      <c r="FJ13" s="177"/>
      <c r="FK13" s="177"/>
      <c r="FL13" s="177"/>
      <c r="FM13" s="177"/>
      <c r="FN13" s="177"/>
      <c r="FO13" s="177"/>
      <c r="FP13" s="177"/>
      <c r="FQ13" s="177"/>
      <c r="FR13" s="177"/>
      <c r="FS13" s="177"/>
      <c r="FT13" s="177"/>
      <c r="FU13" s="177"/>
      <c r="FV13" s="177"/>
      <c r="FW13" s="177"/>
      <c r="FX13" s="177"/>
      <c r="FY13" s="177"/>
      <c r="FZ13" s="177"/>
      <c r="GA13" s="177"/>
      <c r="GB13" s="177"/>
      <c r="GC13" s="177"/>
      <c r="GD13" s="177"/>
      <c r="GE13" s="177"/>
      <c r="GF13" s="177"/>
      <c r="GG13" s="177"/>
      <c r="GH13" s="177"/>
      <c r="GI13" s="177"/>
      <c r="GJ13" s="177"/>
      <c r="GK13" s="177"/>
      <c r="GL13" s="177"/>
      <c r="GM13" s="177"/>
      <c r="GN13" s="177"/>
      <c r="GO13" s="177"/>
      <c r="GP13" s="177"/>
      <c r="GQ13" s="177"/>
      <c r="GR13" s="177"/>
      <c r="GS13" s="177"/>
      <c r="GT13" s="177"/>
      <c r="GU13" s="177"/>
      <c r="GV13" s="177"/>
      <c r="GW13" s="177"/>
      <c r="GX13" s="177"/>
      <c r="GY13" s="177"/>
      <c r="GZ13" s="177"/>
      <c r="HA13" s="177"/>
      <c r="HB13" s="177"/>
      <c r="HC13" s="177"/>
      <c r="HD13" s="177"/>
      <c r="HE13" s="177"/>
      <c r="HF13" s="177"/>
      <c r="HG13" s="177"/>
      <c r="HH13" s="177"/>
      <c r="HI13" s="177"/>
      <c r="HJ13" s="177"/>
      <c r="HK13" s="177"/>
      <c r="HL13" s="177"/>
      <c r="HM13" s="177"/>
      <c r="HN13" s="177"/>
    </row>
    <row r="14" spans="1:222" s="46" customFormat="1" ht="33" customHeight="1">
      <c r="A14" s="45">
        <f>RANK(U14,U$9:U$18,0)</f>
        <v>6</v>
      </c>
      <c r="B14" s="45" t="s">
        <v>97</v>
      </c>
      <c r="C14" s="93" t="s">
        <v>185</v>
      </c>
      <c r="D14" s="80"/>
      <c r="E14" s="74" t="s">
        <v>44</v>
      </c>
      <c r="F14" s="93" t="s">
        <v>139</v>
      </c>
      <c r="G14" s="98" t="s">
        <v>52</v>
      </c>
      <c r="H14" s="121" t="s">
        <v>53</v>
      </c>
      <c r="I14" s="111" t="s">
        <v>54</v>
      </c>
      <c r="J14" s="108">
        <v>192</v>
      </c>
      <c r="K14" s="10">
        <f>J14/3</f>
        <v>64</v>
      </c>
      <c r="L14" s="27">
        <f>RANK(K14,K$9:K$18,0)</f>
        <v>7</v>
      </c>
      <c r="M14" s="108">
        <v>188.5</v>
      </c>
      <c r="N14" s="10">
        <f>M14/3</f>
        <v>62.833333333333336</v>
      </c>
      <c r="O14" s="27">
        <f>RANK(N14,N$9:N$18,0)</f>
        <v>6</v>
      </c>
      <c r="P14" s="108">
        <v>178.5</v>
      </c>
      <c r="Q14" s="10">
        <f>P14/3</f>
        <v>59.5</v>
      </c>
      <c r="R14" s="27">
        <f>RANK(Q14,Q$9:Q$18,0)</f>
        <v>7</v>
      </c>
      <c r="S14" s="108"/>
      <c r="T14" s="108">
        <f>P14+M14+J14</f>
        <v>559</v>
      </c>
      <c r="U14" s="10">
        <f>T14/3/3</f>
        <v>62.111111111111114</v>
      </c>
      <c r="V14" s="108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7"/>
      <c r="DT14" s="177"/>
      <c r="DU14" s="177"/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7"/>
      <c r="EG14" s="177"/>
      <c r="EH14" s="177"/>
      <c r="EI14" s="177"/>
      <c r="EJ14" s="177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  <c r="FB14" s="177"/>
      <c r="FC14" s="177"/>
      <c r="FD14" s="177"/>
      <c r="FE14" s="177"/>
      <c r="FF14" s="177"/>
      <c r="FG14" s="177"/>
      <c r="FH14" s="177"/>
      <c r="FI14" s="177"/>
      <c r="FJ14" s="177"/>
      <c r="FK14" s="177"/>
      <c r="FL14" s="177"/>
      <c r="FM14" s="177"/>
      <c r="FN14" s="177"/>
      <c r="FO14" s="177"/>
      <c r="FP14" s="177"/>
      <c r="FQ14" s="177"/>
      <c r="FR14" s="177"/>
      <c r="FS14" s="177"/>
      <c r="FT14" s="177"/>
      <c r="FU14" s="177"/>
      <c r="FV14" s="177"/>
      <c r="FW14" s="177"/>
      <c r="FX14" s="177"/>
      <c r="FY14" s="177"/>
      <c r="FZ14" s="177"/>
      <c r="GA14" s="177"/>
      <c r="GB14" s="177"/>
      <c r="GC14" s="177"/>
      <c r="GD14" s="177"/>
      <c r="GE14" s="177"/>
      <c r="GF14" s="177"/>
      <c r="GG14" s="177"/>
      <c r="GH14" s="177"/>
      <c r="GI14" s="177"/>
      <c r="GJ14" s="177"/>
      <c r="GK14" s="177"/>
      <c r="GL14" s="177"/>
      <c r="GM14" s="177"/>
      <c r="GN14" s="177"/>
      <c r="GO14" s="177"/>
      <c r="GP14" s="177"/>
      <c r="GQ14" s="177"/>
      <c r="GR14" s="177"/>
      <c r="GS14" s="177"/>
      <c r="GT14" s="177"/>
      <c r="GU14" s="177"/>
      <c r="GV14" s="177"/>
      <c r="GW14" s="177"/>
      <c r="GX14" s="177"/>
      <c r="GY14" s="177"/>
      <c r="GZ14" s="177"/>
      <c r="HA14" s="177"/>
      <c r="HB14" s="177"/>
      <c r="HC14" s="177"/>
      <c r="HD14" s="177"/>
      <c r="HE14" s="177"/>
      <c r="HF14" s="177"/>
      <c r="HG14" s="177"/>
      <c r="HH14" s="177"/>
      <c r="HI14" s="177"/>
      <c r="HJ14" s="177"/>
      <c r="HK14" s="177"/>
      <c r="HL14" s="177"/>
      <c r="HM14" s="177"/>
      <c r="HN14" s="177"/>
    </row>
    <row r="15" spans="1:222" s="46" customFormat="1" ht="33" customHeight="1">
      <c r="A15" s="45">
        <f>RANK(U15,U$9:U$18,0)</f>
        <v>7</v>
      </c>
      <c r="B15" s="45" t="s">
        <v>97</v>
      </c>
      <c r="C15" s="93" t="s">
        <v>125</v>
      </c>
      <c r="D15" s="80" t="s">
        <v>74</v>
      </c>
      <c r="E15" s="74">
        <v>1</v>
      </c>
      <c r="F15" s="128" t="s">
        <v>131</v>
      </c>
      <c r="G15" s="67" t="s">
        <v>68</v>
      </c>
      <c r="H15" s="68" t="s">
        <v>58</v>
      </c>
      <c r="I15" s="74" t="s">
        <v>15</v>
      </c>
      <c r="J15" s="108">
        <v>192.5</v>
      </c>
      <c r="K15" s="10">
        <f>J15/3</f>
        <v>64.16666666666667</v>
      </c>
      <c r="L15" s="27">
        <f>RANK(K15,K$9:K$18,0)</f>
        <v>6</v>
      </c>
      <c r="M15" s="108">
        <v>185.5</v>
      </c>
      <c r="N15" s="10">
        <f>M15/3</f>
        <v>61.833333333333336</v>
      </c>
      <c r="O15" s="27">
        <f>RANK(N15,N$9:N$18,0)</f>
        <v>7</v>
      </c>
      <c r="P15" s="108">
        <v>178.5</v>
      </c>
      <c r="Q15" s="10">
        <f>P15/3</f>
        <v>59.5</v>
      </c>
      <c r="R15" s="27">
        <f>RANK(Q15,Q$9:Q$18,0)</f>
        <v>7</v>
      </c>
      <c r="S15" s="108"/>
      <c r="T15" s="108">
        <f>P15+M15+J15</f>
        <v>556.5</v>
      </c>
      <c r="U15" s="10">
        <f>T15/3/3</f>
        <v>61.833333333333336</v>
      </c>
      <c r="V15" s="108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  <c r="DN15" s="177"/>
      <c r="DO15" s="177"/>
      <c r="DP15" s="177"/>
      <c r="DQ15" s="177"/>
      <c r="DR15" s="177"/>
      <c r="DS15" s="177"/>
      <c r="DT15" s="177"/>
      <c r="DU15" s="177"/>
      <c r="DV15" s="177"/>
      <c r="DW15" s="177"/>
      <c r="DX15" s="177"/>
      <c r="DY15" s="177"/>
      <c r="DZ15" s="177"/>
      <c r="EA15" s="177"/>
      <c r="EB15" s="177"/>
      <c r="EC15" s="177"/>
      <c r="ED15" s="177"/>
      <c r="EE15" s="177"/>
      <c r="EF15" s="177"/>
      <c r="EG15" s="177"/>
      <c r="EH15" s="177"/>
      <c r="EI15" s="177"/>
      <c r="EJ15" s="177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7"/>
      <c r="EY15" s="177"/>
      <c r="EZ15" s="177"/>
      <c r="FA15" s="177"/>
      <c r="FB15" s="177"/>
      <c r="FC15" s="177"/>
      <c r="FD15" s="177"/>
      <c r="FE15" s="177"/>
      <c r="FF15" s="177"/>
      <c r="FG15" s="177"/>
      <c r="FH15" s="177"/>
      <c r="FI15" s="177"/>
      <c r="FJ15" s="177"/>
      <c r="FK15" s="177"/>
      <c r="FL15" s="177"/>
      <c r="FM15" s="177"/>
      <c r="FN15" s="177"/>
      <c r="FO15" s="177"/>
      <c r="FP15" s="177"/>
      <c r="FQ15" s="177"/>
      <c r="FR15" s="177"/>
      <c r="FS15" s="177"/>
      <c r="FT15" s="177"/>
      <c r="FU15" s="177"/>
      <c r="FV15" s="177"/>
      <c r="FW15" s="177"/>
      <c r="FX15" s="177"/>
      <c r="FY15" s="177"/>
      <c r="FZ15" s="177"/>
      <c r="GA15" s="177"/>
      <c r="GB15" s="177"/>
      <c r="GC15" s="177"/>
      <c r="GD15" s="177"/>
      <c r="GE15" s="177"/>
      <c r="GF15" s="177"/>
      <c r="GG15" s="177"/>
      <c r="GH15" s="177"/>
      <c r="GI15" s="177"/>
      <c r="GJ15" s="177"/>
      <c r="GK15" s="177"/>
      <c r="GL15" s="177"/>
      <c r="GM15" s="177"/>
      <c r="GN15" s="177"/>
      <c r="GO15" s="177"/>
      <c r="GP15" s="177"/>
      <c r="GQ15" s="177"/>
      <c r="GR15" s="177"/>
      <c r="GS15" s="177"/>
      <c r="GT15" s="177"/>
      <c r="GU15" s="177"/>
      <c r="GV15" s="177"/>
      <c r="GW15" s="177"/>
      <c r="GX15" s="177"/>
      <c r="GY15" s="177"/>
      <c r="GZ15" s="177"/>
      <c r="HA15" s="177"/>
      <c r="HB15" s="177"/>
      <c r="HC15" s="177"/>
      <c r="HD15" s="177"/>
      <c r="HE15" s="177"/>
      <c r="HF15" s="177"/>
      <c r="HG15" s="177"/>
      <c r="HH15" s="177"/>
      <c r="HI15" s="177"/>
      <c r="HJ15" s="177"/>
      <c r="HK15" s="177"/>
      <c r="HL15" s="177"/>
      <c r="HM15" s="177"/>
      <c r="HN15" s="177"/>
    </row>
    <row r="16" spans="1:222" s="46" customFormat="1" ht="33" customHeight="1">
      <c r="A16" s="45">
        <f>RANK(U16,U$9:U$18,0)</f>
        <v>8</v>
      </c>
      <c r="B16" s="45" t="s">
        <v>97</v>
      </c>
      <c r="C16" s="128" t="s">
        <v>134</v>
      </c>
      <c r="D16" s="80" t="s">
        <v>91</v>
      </c>
      <c r="E16" s="111" t="s">
        <v>35</v>
      </c>
      <c r="F16" s="128" t="s">
        <v>135</v>
      </c>
      <c r="G16" s="110" t="s">
        <v>25</v>
      </c>
      <c r="H16" s="111" t="s">
        <v>15</v>
      </c>
      <c r="I16" s="39" t="s">
        <v>15</v>
      </c>
      <c r="J16" s="108">
        <v>191</v>
      </c>
      <c r="K16" s="10">
        <f>J16/3</f>
        <v>63.666666666666664</v>
      </c>
      <c r="L16" s="27">
        <f>RANK(K16,K$9:K$18,0)</f>
        <v>8</v>
      </c>
      <c r="M16" s="108">
        <v>183</v>
      </c>
      <c r="N16" s="10">
        <f>M16/3</f>
        <v>61</v>
      </c>
      <c r="O16" s="27">
        <f>RANK(N16,N$9:N$18,0)</f>
        <v>9</v>
      </c>
      <c r="P16" s="108">
        <v>181.5</v>
      </c>
      <c r="Q16" s="10">
        <f>P16/3</f>
        <v>60.5</v>
      </c>
      <c r="R16" s="27">
        <f>RANK(Q16,Q$9:Q$18,0)</f>
        <v>6</v>
      </c>
      <c r="S16" s="108"/>
      <c r="T16" s="108">
        <f>P16+M16+J16</f>
        <v>555.5</v>
      </c>
      <c r="U16" s="10">
        <f>T16/3/3</f>
        <v>61.72222222222222</v>
      </c>
      <c r="V16" s="108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  <c r="DN16" s="177"/>
      <c r="DO16" s="177"/>
      <c r="DP16" s="177"/>
      <c r="DQ16" s="177"/>
      <c r="DR16" s="177"/>
      <c r="DS16" s="177"/>
      <c r="DT16" s="177"/>
      <c r="DU16" s="177"/>
      <c r="DV16" s="177"/>
      <c r="DW16" s="177"/>
      <c r="DX16" s="177"/>
      <c r="DY16" s="177"/>
      <c r="DZ16" s="177"/>
      <c r="EA16" s="177"/>
      <c r="EB16" s="177"/>
      <c r="EC16" s="177"/>
      <c r="ED16" s="177"/>
      <c r="EE16" s="177"/>
      <c r="EF16" s="177"/>
      <c r="EG16" s="177"/>
      <c r="EH16" s="177"/>
      <c r="EI16" s="177"/>
      <c r="EJ16" s="177"/>
      <c r="EK16" s="177"/>
      <c r="EL16" s="177"/>
      <c r="EM16" s="177"/>
      <c r="EN16" s="177"/>
      <c r="EO16" s="177"/>
      <c r="EP16" s="177"/>
      <c r="EQ16" s="177"/>
      <c r="ER16" s="177"/>
      <c r="ES16" s="177"/>
      <c r="ET16" s="177"/>
      <c r="EU16" s="177"/>
      <c r="EV16" s="177"/>
      <c r="EW16" s="177"/>
      <c r="EX16" s="177"/>
      <c r="EY16" s="177"/>
      <c r="EZ16" s="177"/>
      <c r="FA16" s="177"/>
      <c r="FB16" s="177"/>
      <c r="FC16" s="177"/>
      <c r="FD16" s="177"/>
      <c r="FE16" s="177"/>
      <c r="FF16" s="177"/>
      <c r="FG16" s="177"/>
      <c r="FH16" s="177"/>
      <c r="FI16" s="177"/>
      <c r="FJ16" s="177"/>
      <c r="FK16" s="177"/>
      <c r="FL16" s="177"/>
      <c r="FM16" s="177"/>
      <c r="FN16" s="177"/>
      <c r="FO16" s="177"/>
      <c r="FP16" s="177"/>
      <c r="FQ16" s="177"/>
      <c r="FR16" s="177"/>
      <c r="FS16" s="177"/>
      <c r="FT16" s="177"/>
      <c r="FU16" s="177"/>
      <c r="FV16" s="177"/>
      <c r="FW16" s="177"/>
      <c r="FX16" s="177"/>
      <c r="FY16" s="177"/>
      <c r="FZ16" s="177"/>
      <c r="GA16" s="177"/>
      <c r="GB16" s="177"/>
      <c r="GC16" s="177"/>
      <c r="GD16" s="177"/>
      <c r="GE16" s="177"/>
      <c r="GF16" s="177"/>
      <c r="GG16" s="177"/>
      <c r="GH16" s="177"/>
      <c r="GI16" s="177"/>
      <c r="GJ16" s="177"/>
      <c r="GK16" s="177"/>
      <c r="GL16" s="177"/>
      <c r="GM16" s="177"/>
      <c r="GN16" s="177"/>
      <c r="GO16" s="177"/>
      <c r="GP16" s="177"/>
      <c r="GQ16" s="177"/>
      <c r="GR16" s="177"/>
      <c r="GS16" s="177"/>
      <c r="GT16" s="177"/>
      <c r="GU16" s="177"/>
      <c r="GV16" s="177"/>
      <c r="GW16" s="177"/>
      <c r="GX16" s="177"/>
      <c r="GY16" s="177"/>
      <c r="GZ16" s="177"/>
      <c r="HA16" s="177"/>
      <c r="HB16" s="177"/>
      <c r="HC16" s="177"/>
      <c r="HD16" s="177"/>
      <c r="HE16" s="177"/>
      <c r="HF16" s="177"/>
      <c r="HG16" s="177"/>
      <c r="HH16" s="177"/>
      <c r="HI16" s="177"/>
      <c r="HJ16" s="177"/>
      <c r="HK16" s="177"/>
      <c r="HL16" s="177"/>
      <c r="HM16" s="177"/>
      <c r="HN16" s="177"/>
    </row>
    <row r="17" spans="1:222" s="46" customFormat="1" ht="33" customHeight="1">
      <c r="A17" s="45">
        <f>RANK(U17,U$9:U$18,0)</f>
        <v>9</v>
      </c>
      <c r="B17" s="45" t="s">
        <v>97</v>
      </c>
      <c r="C17" s="71" t="s">
        <v>106</v>
      </c>
      <c r="D17" s="56" t="s">
        <v>105</v>
      </c>
      <c r="E17" s="72" t="s">
        <v>44</v>
      </c>
      <c r="F17" s="97" t="s">
        <v>123</v>
      </c>
      <c r="G17" s="110" t="s">
        <v>48</v>
      </c>
      <c r="H17" s="122" t="s">
        <v>49</v>
      </c>
      <c r="I17" s="111" t="s">
        <v>15</v>
      </c>
      <c r="J17" s="108">
        <v>176</v>
      </c>
      <c r="K17" s="10">
        <f>J17/3</f>
        <v>58.666666666666664</v>
      </c>
      <c r="L17" s="27">
        <f>RANK(K17,K$9:K$18,0)</f>
        <v>10</v>
      </c>
      <c r="M17" s="108">
        <v>184</v>
      </c>
      <c r="N17" s="10">
        <f>M17/3</f>
        <v>61.333333333333336</v>
      </c>
      <c r="O17" s="27">
        <f>RANK(N17,N$9:N$18,0)</f>
        <v>8</v>
      </c>
      <c r="P17" s="108">
        <v>175.5</v>
      </c>
      <c r="Q17" s="10">
        <f>P17/3</f>
        <v>58.5</v>
      </c>
      <c r="R17" s="27">
        <f>RANK(Q17,Q$9:Q$18,0)</f>
        <v>9</v>
      </c>
      <c r="S17" s="108"/>
      <c r="T17" s="108">
        <f>P17+M17+J17</f>
        <v>535.5</v>
      </c>
      <c r="U17" s="10">
        <f>T17/3/3</f>
        <v>59.5</v>
      </c>
      <c r="V17" s="108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  <c r="DN17" s="177"/>
      <c r="DO17" s="177"/>
      <c r="DP17" s="177"/>
      <c r="DQ17" s="177"/>
      <c r="DR17" s="177"/>
      <c r="DS17" s="177"/>
      <c r="DT17" s="177"/>
      <c r="DU17" s="177"/>
      <c r="DV17" s="177"/>
      <c r="DW17" s="177"/>
      <c r="DX17" s="177"/>
      <c r="DY17" s="177"/>
      <c r="DZ17" s="177"/>
      <c r="EA17" s="177"/>
      <c r="EB17" s="177"/>
      <c r="EC17" s="177"/>
      <c r="ED17" s="177"/>
      <c r="EE17" s="177"/>
      <c r="EF17" s="177"/>
      <c r="EG17" s="177"/>
      <c r="EH17" s="177"/>
      <c r="EI17" s="177"/>
      <c r="EJ17" s="177"/>
      <c r="EK17" s="177"/>
      <c r="EL17" s="177"/>
      <c r="EM17" s="177"/>
      <c r="EN17" s="177"/>
      <c r="EO17" s="177"/>
      <c r="EP17" s="177"/>
      <c r="EQ17" s="177"/>
      <c r="ER17" s="177"/>
      <c r="ES17" s="177"/>
      <c r="ET17" s="177"/>
      <c r="EU17" s="177"/>
      <c r="EV17" s="177"/>
      <c r="EW17" s="177"/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  <c r="FH17" s="177"/>
      <c r="FI17" s="177"/>
      <c r="FJ17" s="177"/>
      <c r="FK17" s="177"/>
      <c r="FL17" s="177"/>
      <c r="FM17" s="177"/>
      <c r="FN17" s="177"/>
      <c r="FO17" s="177"/>
      <c r="FP17" s="177"/>
      <c r="FQ17" s="177"/>
      <c r="FR17" s="177"/>
      <c r="FS17" s="177"/>
      <c r="FT17" s="177"/>
      <c r="FU17" s="177"/>
      <c r="FV17" s="177"/>
      <c r="FW17" s="177"/>
      <c r="FX17" s="177"/>
      <c r="FY17" s="177"/>
      <c r="FZ17" s="177"/>
      <c r="GA17" s="177"/>
      <c r="GB17" s="177"/>
      <c r="GC17" s="177"/>
      <c r="GD17" s="177"/>
      <c r="GE17" s="177"/>
      <c r="GF17" s="177"/>
      <c r="GG17" s="177"/>
      <c r="GH17" s="177"/>
      <c r="GI17" s="177"/>
      <c r="GJ17" s="177"/>
      <c r="GK17" s="177"/>
      <c r="GL17" s="177"/>
      <c r="GM17" s="177"/>
      <c r="GN17" s="177"/>
      <c r="GO17" s="177"/>
      <c r="GP17" s="177"/>
      <c r="GQ17" s="177"/>
      <c r="GR17" s="177"/>
      <c r="GS17" s="177"/>
      <c r="GT17" s="177"/>
      <c r="GU17" s="177"/>
      <c r="GV17" s="177"/>
      <c r="GW17" s="177"/>
      <c r="GX17" s="177"/>
      <c r="GY17" s="177"/>
      <c r="GZ17" s="177"/>
      <c r="HA17" s="177"/>
      <c r="HB17" s="177"/>
      <c r="HC17" s="177"/>
      <c r="HD17" s="177"/>
      <c r="HE17" s="177"/>
      <c r="HF17" s="177"/>
      <c r="HG17" s="177"/>
      <c r="HH17" s="177"/>
      <c r="HI17" s="177"/>
      <c r="HJ17" s="177"/>
      <c r="HK17" s="177"/>
      <c r="HL17" s="177"/>
      <c r="HM17" s="177"/>
      <c r="HN17" s="177"/>
    </row>
    <row r="18" spans="1:222" s="46" customFormat="1" ht="33" customHeight="1">
      <c r="A18" s="45">
        <f>RANK(U18,U$9:U$18,0)</f>
        <v>10</v>
      </c>
      <c r="B18" s="45" t="s">
        <v>97</v>
      </c>
      <c r="C18" s="93" t="s">
        <v>190</v>
      </c>
      <c r="D18" s="80" t="s">
        <v>191</v>
      </c>
      <c r="E18" s="74" t="s">
        <v>35</v>
      </c>
      <c r="F18" s="73" t="s">
        <v>192</v>
      </c>
      <c r="G18" s="67" t="s">
        <v>193</v>
      </c>
      <c r="H18" s="68" t="s">
        <v>194</v>
      </c>
      <c r="I18" s="74" t="s">
        <v>15</v>
      </c>
      <c r="J18" s="108">
        <v>181</v>
      </c>
      <c r="K18" s="10">
        <f>J18/3</f>
        <v>60.333333333333336</v>
      </c>
      <c r="L18" s="27">
        <f>RANK(K18,K$9:K$18,0)</f>
        <v>9</v>
      </c>
      <c r="M18" s="108">
        <v>176.5</v>
      </c>
      <c r="N18" s="10">
        <f>M18/3</f>
        <v>58.833333333333336</v>
      </c>
      <c r="O18" s="27">
        <f>RANK(N18,N$9:N$18,0)</f>
        <v>10</v>
      </c>
      <c r="P18" s="108">
        <v>172.5</v>
      </c>
      <c r="Q18" s="10">
        <f>P18/3</f>
        <v>57.5</v>
      </c>
      <c r="R18" s="27">
        <f>RANK(Q18,Q$9:Q$18,0)</f>
        <v>10</v>
      </c>
      <c r="S18" s="108"/>
      <c r="T18" s="108">
        <f>P18+M18+J18</f>
        <v>530</v>
      </c>
      <c r="U18" s="10">
        <f>T18/3/3</f>
        <v>58.888888888888886</v>
      </c>
      <c r="V18" s="108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77"/>
      <c r="CB18" s="177"/>
      <c r="CC18" s="177"/>
      <c r="CD18" s="177"/>
      <c r="CE18" s="177"/>
      <c r="CF18" s="177"/>
      <c r="CG18" s="177"/>
      <c r="CH18" s="177"/>
      <c r="CI18" s="177"/>
      <c r="CJ18" s="177"/>
      <c r="CK18" s="177"/>
      <c r="CL18" s="177"/>
      <c r="CM18" s="177"/>
      <c r="CN18" s="177"/>
      <c r="CO18" s="177"/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77"/>
      <c r="DB18" s="177"/>
      <c r="DC18" s="177"/>
      <c r="DD18" s="177"/>
      <c r="DE18" s="177"/>
      <c r="DF18" s="177"/>
      <c r="DG18" s="177"/>
      <c r="DH18" s="177"/>
      <c r="DI18" s="177"/>
      <c r="DJ18" s="177"/>
      <c r="DK18" s="177"/>
      <c r="DL18" s="177"/>
      <c r="DM18" s="177"/>
      <c r="DN18" s="177"/>
      <c r="DO18" s="177"/>
      <c r="DP18" s="177"/>
      <c r="DQ18" s="177"/>
      <c r="DR18" s="177"/>
      <c r="DS18" s="177"/>
      <c r="DT18" s="177"/>
      <c r="DU18" s="177"/>
      <c r="DV18" s="177"/>
      <c r="DW18" s="177"/>
      <c r="DX18" s="177"/>
      <c r="DY18" s="177"/>
      <c r="DZ18" s="177"/>
      <c r="EA18" s="177"/>
      <c r="EB18" s="177"/>
      <c r="EC18" s="177"/>
      <c r="ED18" s="177"/>
      <c r="EE18" s="177"/>
      <c r="EF18" s="177"/>
      <c r="EG18" s="177"/>
      <c r="EH18" s="177"/>
      <c r="EI18" s="177"/>
      <c r="EJ18" s="177"/>
      <c r="EK18" s="177"/>
      <c r="EL18" s="177"/>
      <c r="EM18" s="177"/>
      <c r="EN18" s="177"/>
      <c r="EO18" s="177"/>
      <c r="EP18" s="177"/>
      <c r="EQ18" s="177"/>
      <c r="ER18" s="177"/>
      <c r="ES18" s="177"/>
      <c r="ET18" s="177"/>
      <c r="EU18" s="177"/>
      <c r="EV18" s="177"/>
      <c r="EW18" s="177"/>
      <c r="EX18" s="177"/>
      <c r="EY18" s="177"/>
      <c r="EZ18" s="177"/>
      <c r="FA18" s="177"/>
      <c r="FB18" s="177"/>
      <c r="FC18" s="177"/>
      <c r="FD18" s="177"/>
      <c r="FE18" s="177"/>
      <c r="FF18" s="177"/>
      <c r="FG18" s="177"/>
      <c r="FH18" s="177"/>
      <c r="FI18" s="177"/>
      <c r="FJ18" s="177"/>
      <c r="FK18" s="177"/>
      <c r="FL18" s="177"/>
      <c r="FM18" s="177"/>
      <c r="FN18" s="177"/>
      <c r="FO18" s="177"/>
      <c r="FP18" s="177"/>
      <c r="FQ18" s="177"/>
      <c r="FR18" s="177"/>
      <c r="FS18" s="177"/>
      <c r="FT18" s="177"/>
      <c r="FU18" s="177"/>
      <c r="FV18" s="177"/>
      <c r="FW18" s="177"/>
      <c r="FX18" s="177"/>
      <c r="FY18" s="177"/>
      <c r="FZ18" s="177"/>
      <c r="GA18" s="177"/>
      <c r="GB18" s="177"/>
      <c r="GC18" s="177"/>
      <c r="GD18" s="177"/>
      <c r="GE18" s="177"/>
      <c r="GF18" s="177"/>
      <c r="GG18" s="177"/>
      <c r="GH18" s="177"/>
      <c r="GI18" s="177"/>
      <c r="GJ18" s="177"/>
      <c r="GK18" s="177"/>
      <c r="GL18" s="177"/>
      <c r="GM18" s="177"/>
      <c r="GN18" s="177"/>
      <c r="GO18" s="177"/>
      <c r="GP18" s="177"/>
      <c r="GQ18" s="177"/>
      <c r="GR18" s="177"/>
      <c r="GS18" s="177"/>
      <c r="GT18" s="177"/>
      <c r="GU18" s="177"/>
      <c r="GV18" s="177"/>
      <c r="GW18" s="177"/>
      <c r="GX18" s="177"/>
      <c r="GY18" s="177"/>
      <c r="GZ18" s="177"/>
      <c r="HA18" s="177"/>
      <c r="HB18" s="177"/>
      <c r="HC18" s="177"/>
      <c r="HD18" s="177"/>
      <c r="HE18" s="177"/>
      <c r="HF18" s="177"/>
      <c r="HG18" s="177"/>
      <c r="HH18" s="177"/>
      <c r="HI18" s="177"/>
      <c r="HJ18" s="177"/>
      <c r="HK18" s="177"/>
      <c r="HL18" s="177"/>
      <c r="HM18" s="177"/>
      <c r="HN18" s="177"/>
    </row>
    <row r="19" spans="1:222" s="46" customFormat="1" ht="30.75" customHeight="1">
      <c r="A19" s="185" t="s">
        <v>112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177"/>
      <c r="DA19" s="177"/>
      <c r="DB19" s="177"/>
      <c r="DC19" s="177"/>
      <c r="DD19" s="177"/>
      <c r="DE19" s="177"/>
      <c r="DF19" s="177"/>
      <c r="DG19" s="177"/>
      <c r="DH19" s="177"/>
      <c r="DI19" s="177"/>
      <c r="DJ19" s="177"/>
      <c r="DK19" s="177"/>
      <c r="DL19" s="177"/>
      <c r="DM19" s="177"/>
      <c r="DN19" s="177"/>
      <c r="DO19" s="177"/>
      <c r="DP19" s="177"/>
      <c r="DQ19" s="177"/>
      <c r="DR19" s="177"/>
      <c r="DS19" s="177"/>
      <c r="DT19" s="177"/>
      <c r="DU19" s="177"/>
      <c r="DV19" s="177"/>
      <c r="DW19" s="177"/>
      <c r="DX19" s="177"/>
      <c r="DY19" s="177"/>
      <c r="DZ19" s="177"/>
      <c r="EA19" s="177"/>
      <c r="EB19" s="177"/>
      <c r="EC19" s="177"/>
      <c r="ED19" s="177"/>
      <c r="EE19" s="177"/>
      <c r="EF19" s="177"/>
      <c r="EG19" s="177"/>
      <c r="EH19" s="177"/>
      <c r="EI19" s="177"/>
      <c r="EJ19" s="177"/>
      <c r="EK19" s="177"/>
      <c r="EL19" s="177"/>
      <c r="EM19" s="177"/>
      <c r="EN19" s="177"/>
      <c r="EO19" s="177"/>
      <c r="EP19" s="177"/>
      <c r="EQ19" s="177"/>
      <c r="ER19" s="177"/>
      <c r="ES19" s="177"/>
      <c r="ET19" s="177"/>
      <c r="EU19" s="177"/>
      <c r="EV19" s="177"/>
      <c r="EW19" s="177"/>
      <c r="EX19" s="177"/>
      <c r="EY19" s="177"/>
      <c r="EZ19" s="177"/>
      <c r="FA19" s="177"/>
      <c r="FB19" s="177"/>
      <c r="FC19" s="177"/>
      <c r="FD19" s="177"/>
      <c r="FE19" s="177"/>
      <c r="FF19" s="177"/>
      <c r="FG19" s="177"/>
      <c r="FH19" s="177"/>
      <c r="FI19" s="177"/>
      <c r="FJ19" s="177"/>
      <c r="FK19" s="177"/>
      <c r="FL19" s="177"/>
      <c r="FM19" s="177"/>
      <c r="FN19" s="177"/>
      <c r="FO19" s="177"/>
      <c r="FP19" s="177"/>
      <c r="FQ19" s="177"/>
      <c r="FR19" s="177"/>
      <c r="FS19" s="177"/>
      <c r="FT19" s="177"/>
      <c r="FU19" s="177"/>
      <c r="FV19" s="177"/>
      <c r="FW19" s="177"/>
      <c r="FX19" s="177"/>
      <c r="FY19" s="177"/>
      <c r="FZ19" s="177"/>
      <c r="GA19" s="177"/>
      <c r="GB19" s="177"/>
      <c r="GC19" s="177"/>
      <c r="GD19" s="177"/>
      <c r="GE19" s="177"/>
      <c r="GF19" s="177"/>
      <c r="GG19" s="177"/>
      <c r="GH19" s="177"/>
      <c r="GI19" s="177"/>
      <c r="GJ19" s="177"/>
      <c r="GK19" s="177"/>
      <c r="GL19" s="177"/>
      <c r="GM19" s="177"/>
      <c r="GN19" s="177"/>
      <c r="GO19" s="177"/>
      <c r="GP19" s="177"/>
      <c r="GQ19" s="177"/>
      <c r="GR19" s="177"/>
      <c r="GS19" s="177"/>
      <c r="GT19" s="177"/>
      <c r="GU19" s="177"/>
      <c r="GV19" s="177"/>
      <c r="GW19" s="177"/>
      <c r="GX19" s="177"/>
      <c r="GY19" s="177"/>
      <c r="GZ19" s="177"/>
      <c r="HA19" s="177"/>
      <c r="HB19" s="177"/>
      <c r="HC19" s="177"/>
      <c r="HD19" s="177"/>
      <c r="HE19" s="177"/>
      <c r="HF19" s="177"/>
      <c r="HG19" s="177"/>
      <c r="HH19" s="177"/>
      <c r="HI19" s="177"/>
      <c r="HJ19" s="177"/>
      <c r="HK19" s="177"/>
      <c r="HL19" s="177"/>
      <c r="HM19" s="177"/>
      <c r="HN19" s="177"/>
    </row>
    <row r="20" spans="1:222" s="46" customFormat="1" ht="29.25" customHeight="1">
      <c r="A20" s="45">
        <f>RANK(U20,U$20:U$24,0)</f>
        <v>1</v>
      </c>
      <c r="B20" s="45" t="s">
        <v>61</v>
      </c>
      <c r="C20" s="93" t="s">
        <v>165</v>
      </c>
      <c r="D20" s="167" t="s">
        <v>166</v>
      </c>
      <c r="E20" s="109" t="s">
        <v>167</v>
      </c>
      <c r="F20" s="62" t="s">
        <v>198</v>
      </c>
      <c r="G20" s="61" t="s">
        <v>199</v>
      </c>
      <c r="H20" s="101" t="s">
        <v>170</v>
      </c>
      <c r="I20" s="166" t="s">
        <v>57</v>
      </c>
      <c r="J20" s="108">
        <v>213</v>
      </c>
      <c r="K20" s="10">
        <f>J20/3</f>
        <v>71</v>
      </c>
      <c r="L20" s="27">
        <f>RANK(K20,K$20:K$24,0)</f>
        <v>1</v>
      </c>
      <c r="M20" s="108">
        <v>219.5</v>
      </c>
      <c r="N20" s="10">
        <f>M20/3</f>
        <v>73.16666666666667</v>
      </c>
      <c r="O20" s="27">
        <f>RANK(N20,N$20:N$24,0)</f>
        <v>1</v>
      </c>
      <c r="P20" s="126">
        <v>210</v>
      </c>
      <c r="Q20" s="10">
        <f>P20/3</f>
        <v>70</v>
      </c>
      <c r="R20" s="27">
        <f>RANK(Q20,Q$20:Q$24,0)</f>
        <v>1</v>
      </c>
      <c r="S20" s="108"/>
      <c r="T20" s="108">
        <f>P20+M20+J20</f>
        <v>642.5</v>
      </c>
      <c r="U20" s="10">
        <f>T20/3/3</f>
        <v>71.38888888888889</v>
      </c>
      <c r="V20" s="108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177"/>
      <c r="DE20" s="177"/>
      <c r="DF20" s="177"/>
      <c r="DG20" s="177"/>
      <c r="DH20" s="177"/>
      <c r="DI20" s="177"/>
      <c r="DJ20" s="177"/>
      <c r="DK20" s="177"/>
      <c r="DL20" s="177"/>
      <c r="DM20" s="177"/>
      <c r="DN20" s="177"/>
      <c r="DO20" s="177"/>
      <c r="DP20" s="177"/>
      <c r="DQ20" s="177"/>
      <c r="DR20" s="177"/>
      <c r="DS20" s="177"/>
      <c r="DT20" s="177"/>
      <c r="DU20" s="177"/>
      <c r="DV20" s="177"/>
      <c r="DW20" s="177"/>
      <c r="DX20" s="177"/>
      <c r="DY20" s="177"/>
      <c r="DZ20" s="177"/>
      <c r="EA20" s="177"/>
      <c r="EB20" s="177"/>
      <c r="EC20" s="177"/>
      <c r="ED20" s="177"/>
      <c r="EE20" s="177"/>
      <c r="EF20" s="177"/>
      <c r="EG20" s="177"/>
      <c r="EH20" s="177"/>
      <c r="EI20" s="177"/>
      <c r="EJ20" s="177"/>
      <c r="EK20" s="177"/>
      <c r="EL20" s="177"/>
      <c r="EM20" s="177"/>
      <c r="EN20" s="177"/>
      <c r="EO20" s="177"/>
      <c r="EP20" s="177"/>
      <c r="EQ20" s="177"/>
      <c r="ER20" s="177"/>
      <c r="ES20" s="177"/>
      <c r="ET20" s="177"/>
      <c r="EU20" s="177"/>
      <c r="EV20" s="177"/>
      <c r="EW20" s="177"/>
      <c r="EX20" s="177"/>
      <c r="EY20" s="177"/>
      <c r="EZ20" s="177"/>
      <c r="FA20" s="177"/>
      <c r="FB20" s="177"/>
      <c r="FC20" s="177"/>
      <c r="FD20" s="177"/>
      <c r="FE20" s="177"/>
      <c r="FF20" s="177"/>
      <c r="FG20" s="177"/>
      <c r="FH20" s="177"/>
      <c r="FI20" s="177"/>
      <c r="FJ20" s="177"/>
      <c r="FK20" s="177"/>
      <c r="FL20" s="177"/>
      <c r="FM20" s="177"/>
      <c r="FN20" s="177"/>
      <c r="FO20" s="177"/>
      <c r="FP20" s="177"/>
      <c r="FQ20" s="177"/>
      <c r="FR20" s="177"/>
      <c r="FS20" s="177"/>
      <c r="FT20" s="177"/>
      <c r="FU20" s="177"/>
      <c r="FV20" s="177"/>
      <c r="FW20" s="177"/>
      <c r="FX20" s="177"/>
      <c r="FY20" s="177"/>
      <c r="FZ20" s="177"/>
      <c r="GA20" s="177"/>
      <c r="GB20" s="177"/>
      <c r="GC20" s="177"/>
      <c r="GD20" s="177"/>
      <c r="GE20" s="177"/>
      <c r="GF20" s="177"/>
      <c r="GG20" s="177"/>
      <c r="GH20" s="177"/>
      <c r="GI20" s="177"/>
      <c r="GJ20" s="177"/>
      <c r="GK20" s="177"/>
      <c r="GL20" s="177"/>
      <c r="GM20" s="177"/>
      <c r="GN20" s="177"/>
      <c r="GO20" s="177"/>
      <c r="GP20" s="177"/>
      <c r="GQ20" s="177"/>
      <c r="GR20" s="177"/>
      <c r="GS20" s="177"/>
      <c r="GT20" s="177"/>
      <c r="GU20" s="177"/>
      <c r="GV20" s="177"/>
      <c r="GW20" s="177"/>
      <c r="GX20" s="177"/>
      <c r="GY20" s="177"/>
      <c r="GZ20" s="177"/>
      <c r="HA20" s="177"/>
      <c r="HB20" s="177"/>
      <c r="HC20" s="177"/>
      <c r="HD20" s="177"/>
      <c r="HE20" s="177"/>
      <c r="HF20" s="177"/>
      <c r="HG20" s="177"/>
      <c r="HH20" s="177"/>
      <c r="HI20" s="177"/>
      <c r="HJ20" s="177"/>
      <c r="HK20" s="177"/>
      <c r="HL20" s="177"/>
      <c r="HM20" s="177"/>
      <c r="HN20" s="177"/>
    </row>
    <row r="21" spans="1:222" s="46" customFormat="1" ht="29.25" customHeight="1">
      <c r="A21" s="45">
        <f>RANK(U21,U$20:U$24,0)</f>
        <v>2</v>
      </c>
      <c r="B21" s="45" t="s">
        <v>61</v>
      </c>
      <c r="C21" s="81" t="s">
        <v>200</v>
      </c>
      <c r="D21" s="64"/>
      <c r="E21" s="84" t="s">
        <v>44</v>
      </c>
      <c r="F21" s="169" t="s">
        <v>129</v>
      </c>
      <c r="G21" s="170" t="s">
        <v>31</v>
      </c>
      <c r="H21" s="117" t="s">
        <v>197</v>
      </c>
      <c r="I21" s="74" t="s">
        <v>15</v>
      </c>
      <c r="J21" s="108">
        <v>198</v>
      </c>
      <c r="K21" s="10">
        <f>J21/3</f>
        <v>66</v>
      </c>
      <c r="L21" s="27">
        <f>RANK(K21,K$20:K$24,0)</f>
        <v>2</v>
      </c>
      <c r="M21" s="108">
        <v>198</v>
      </c>
      <c r="N21" s="10">
        <f>M21/3</f>
        <v>66</v>
      </c>
      <c r="O21" s="27">
        <f>RANK(N21,N$20:N$24,0)</f>
        <v>2</v>
      </c>
      <c r="P21" s="126">
        <v>191.5</v>
      </c>
      <c r="Q21" s="10">
        <f>P21/3</f>
        <v>63.833333333333336</v>
      </c>
      <c r="R21" s="27">
        <f>RANK(Q21,Q$20:Q$24,0)</f>
        <v>2</v>
      </c>
      <c r="S21" s="108"/>
      <c r="T21" s="108">
        <f>P21+M21+J21</f>
        <v>587.5</v>
      </c>
      <c r="U21" s="10">
        <f>T21/3/3</f>
        <v>65.27777777777779</v>
      </c>
      <c r="V21" s="108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7"/>
      <c r="CM21" s="177"/>
      <c r="CN21" s="177"/>
      <c r="CO21" s="177"/>
      <c r="CP21" s="177"/>
      <c r="CQ21" s="177"/>
      <c r="CR21" s="177"/>
      <c r="CS21" s="177"/>
      <c r="CT21" s="177"/>
      <c r="CU21" s="177"/>
      <c r="CV21" s="177"/>
      <c r="CW21" s="177"/>
      <c r="CX21" s="177"/>
      <c r="CY21" s="177"/>
      <c r="CZ21" s="177"/>
      <c r="DA21" s="177"/>
      <c r="DB21" s="177"/>
      <c r="DC21" s="177"/>
      <c r="DD21" s="177"/>
      <c r="DE21" s="177"/>
      <c r="DF21" s="177"/>
      <c r="DG21" s="177"/>
      <c r="DH21" s="177"/>
      <c r="DI21" s="177"/>
      <c r="DJ21" s="177"/>
      <c r="DK21" s="177"/>
      <c r="DL21" s="177"/>
      <c r="DM21" s="177"/>
      <c r="DN21" s="177"/>
      <c r="DO21" s="177"/>
      <c r="DP21" s="177"/>
      <c r="DQ21" s="177"/>
      <c r="DR21" s="177"/>
      <c r="DS21" s="177"/>
      <c r="DT21" s="177"/>
      <c r="DU21" s="177"/>
      <c r="DV21" s="177"/>
      <c r="DW21" s="177"/>
      <c r="DX21" s="177"/>
      <c r="DY21" s="177"/>
      <c r="DZ21" s="177"/>
      <c r="EA21" s="177"/>
      <c r="EB21" s="177"/>
      <c r="EC21" s="177"/>
      <c r="ED21" s="177"/>
      <c r="EE21" s="177"/>
      <c r="EF21" s="177"/>
      <c r="EG21" s="177"/>
      <c r="EH21" s="177"/>
      <c r="EI21" s="177"/>
      <c r="EJ21" s="177"/>
      <c r="EK21" s="177"/>
      <c r="EL21" s="177"/>
      <c r="EM21" s="177"/>
      <c r="EN21" s="177"/>
      <c r="EO21" s="177"/>
      <c r="EP21" s="177"/>
      <c r="EQ21" s="177"/>
      <c r="ER21" s="177"/>
      <c r="ES21" s="177"/>
      <c r="ET21" s="177"/>
      <c r="EU21" s="177"/>
      <c r="EV21" s="177"/>
      <c r="EW21" s="177"/>
      <c r="EX21" s="177"/>
      <c r="EY21" s="177"/>
      <c r="EZ21" s="177"/>
      <c r="FA21" s="177"/>
      <c r="FB21" s="177"/>
      <c r="FC21" s="177"/>
      <c r="FD21" s="177"/>
      <c r="FE21" s="177"/>
      <c r="FF21" s="177"/>
      <c r="FG21" s="177"/>
      <c r="FH21" s="177"/>
      <c r="FI21" s="177"/>
      <c r="FJ21" s="177"/>
      <c r="FK21" s="177"/>
      <c r="FL21" s="177"/>
      <c r="FM21" s="177"/>
      <c r="FN21" s="177"/>
      <c r="FO21" s="177"/>
      <c r="FP21" s="177"/>
      <c r="FQ21" s="177"/>
      <c r="FR21" s="177"/>
      <c r="FS21" s="177"/>
      <c r="FT21" s="177"/>
      <c r="FU21" s="177"/>
      <c r="FV21" s="177"/>
      <c r="FW21" s="177"/>
      <c r="FX21" s="177"/>
      <c r="FY21" s="177"/>
      <c r="FZ21" s="177"/>
      <c r="GA21" s="177"/>
      <c r="GB21" s="177"/>
      <c r="GC21" s="177"/>
      <c r="GD21" s="177"/>
      <c r="GE21" s="177"/>
      <c r="GF21" s="177"/>
      <c r="GG21" s="177"/>
      <c r="GH21" s="177"/>
      <c r="GI21" s="177"/>
      <c r="GJ21" s="177"/>
      <c r="GK21" s="177"/>
      <c r="GL21" s="177"/>
      <c r="GM21" s="177"/>
      <c r="GN21" s="177"/>
      <c r="GO21" s="177"/>
      <c r="GP21" s="177"/>
      <c r="GQ21" s="177"/>
      <c r="GR21" s="177"/>
      <c r="GS21" s="177"/>
      <c r="GT21" s="177"/>
      <c r="GU21" s="177"/>
      <c r="GV21" s="177"/>
      <c r="GW21" s="177"/>
      <c r="GX21" s="177"/>
      <c r="GY21" s="177"/>
      <c r="GZ21" s="177"/>
      <c r="HA21" s="177"/>
      <c r="HB21" s="177"/>
      <c r="HC21" s="177"/>
      <c r="HD21" s="177"/>
      <c r="HE21" s="177"/>
      <c r="HF21" s="177"/>
      <c r="HG21" s="177"/>
      <c r="HH21" s="177"/>
      <c r="HI21" s="177"/>
      <c r="HJ21" s="177"/>
      <c r="HK21" s="177"/>
      <c r="HL21" s="177"/>
      <c r="HM21" s="177"/>
      <c r="HN21" s="177"/>
    </row>
    <row r="22" spans="1:222" s="46" customFormat="1" ht="29.25" customHeight="1">
      <c r="A22" s="45">
        <f>RANK(U22,U$20:U$24,0)</f>
        <v>3</v>
      </c>
      <c r="B22" s="45" t="s">
        <v>61</v>
      </c>
      <c r="C22" s="128" t="s">
        <v>195</v>
      </c>
      <c r="D22" s="171" t="s">
        <v>196</v>
      </c>
      <c r="E22" s="111">
        <v>1</v>
      </c>
      <c r="F22" s="169" t="s">
        <v>129</v>
      </c>
      <c r="G22" s="172" t="s">
        <v>31</v>
      </c>
      <c r="H22" s="121" t="s">
        <v>197</v>
      </c>
      <c r="I22" s="74" t="s">
        <v>15</v>
      </c>
      <c r="J22" s="108">
        <v>195</v>
      </c>
      <c r="K22" s="10">
        <f>J22/3</f>
        <v>65</v>
      </c>
      <c r="L22" s="27">
        <f>RANK(K22,K$20:K$24,0)</f>
        <v>4</v>
      </c>
      <c r="M22" s="108">
        <v>190.5</v>
      </c>
      <c r="N22" s="10">
        <f>M22/3</f>
        <v>63.5</v>
      </c>
      <c r="O22" s="27">
        <f>RANK(N22,N$20:N$24,0)</f>
        <v>3</v>
      </c>
      <c r="P22" s="126">
        <v>187</v>
      </c>
      <c r="Q22" s="10">
        <f>P22/3</f>
        <v>62.333333333333336</v>
      </c>
      <c r="R22" s="27">
        <f>RANK(Q22,Q$20:Q$24,0)</f>
        <v>3</v>
      </c>
      <c r="S22" s="108"/>
      <c r="T22" s="108">
        <f>P22+M22+J22</f>
        <v>572.5</v>
      </c>
      <c r="U22" s="10">
        <f>T22/3/3</f>
        <v>63.611111111111114</v>
      </c>
      <c r="V22" s="108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77"/>
      <c r="DB22" s="177"/>
      <c r="DC22" s="177"/>
      <c r="DD22" s="177"/>
      <c r="DE22" s="177"/>
      <c r="DF22" s="177"/>
      <c r="DG22" s="177"/>
      <c r="DH22" s="177"/>
      <c r="DI22" s="177"/>
      <c r="DJ22" s="177"/>
      <c r="DK22" s="177"/>
      <c r="DL22" s="177"/>
      <c r="DM22" s="177"/>
      <c r="DN22" s="177"/>
      <c r="DO22" s="177"/>
      <c r="DP22" s="177"/>
      <c r="DQ22" s="177"/>
      <c r="DR22" s="177"/>
      <c r="DS22" s="177"/>
      <c r="DT22" s="177"/>
      <c r="DU22" s="177"/>
      <c r="DV22" s="177"/>
      <c r="DW22" s="177"/>
      <c r="DX22" s="177"/>
      <c r="DY22" s="177"/>
      <c r="DZ22" s="177"/>
      <c r="EA22" s="177"/>
      <c r="EB22" s="177"/>
      <c r="EC22" s="177"/>
      <c r="ED22" s="177"/>
      <c r="EE22" s="177"/>
      <c r="EF22" s="177"/>
      <c r="EG22" s="177"/>
      <c r="EH22" s="177"/>
      <c r="EI22" s="177"/>
      <c r="EJ22" s="177"/>
      <c r="EK22" s="177"/>
      <c r="EL22" s="177"/>
      <c r="EM22" s="177"/>
      <c r="EN22" s="177"/>
      <c r="EO22" s="177"/>
      <c r="EP22" s="177"/>
      <c r="EQ22" s="177"/>
      <c r="ER22" s="177"/>
      <c r="ES22" s="177"/>
      <c r="ET22" s="177"/>
      <c r="EU22" s="177"/>
      <c r="EV22" s="177"/>
      <c r="EW22" s="177"/>
      <c r="EX22" s="177"/>
      <c r="EY22" s="177"/>
      <c r="EZ22" s="177"/>
      <c r="FA22" s="177"/>
      <c r="FB22" s="177"/>
      <c r="FC22" s="177"/>
      <c r="FD22" s="177"/>
      <c r="FE22" s="177"/>
      <c r="FF22" s="177"/>
      <c r="FG22" s="177"/>
      <c r="FH22" s="177"/>
      <c r="FI22" s="177"/>
      <c r="FJ22" s="177"/>
      <c r="FK22" s="177"/>
      <c r="FL22" s="177"/>
      <c r="FM22" s="177"/>
      <c r="FN22" s="177"/>
      <c r="FO22" s="177"/>
      <c r="FP22" s="177"/>
      <c r="FQ22" s="177"/>
      <c r="FR22" s="177"/>
      <c r="FS22" s="177"/>
      <c r="FT22" s="177"/>
      <c r="FU22" s="177"/>
      <c r="FV22" s="177"/>
      <c r="FW22" s="177"/>
      <c r="FX22" s="177"/>
      <c r="FY22" s="177"/>
      <c r="FZ22" s="177"/>
      <c r="GA22" s="177"/>
      <c r="GB22" s="177"/>
      <c r="GC22" s="177"/>
      <c r="GD22" s="177"/>
      <c r="GE22" s="177"/>
      <c r="GF22" s="177"/>
      <c r="GG22" s="177"/>
      <c r="GH22" s="177"/>
      <c r="GI22" s="177"/>
      <c r="GJ22" s="177"/>
      <c r="GK22" s="177"/>
      <c r="GL22" s="177"/>
      <c r="GM22" s="177"/>
      <c r="GN22" s="177"/>
      <c r="GO22" s="177"/>
      <c r="GP22" s="177"/>
      <c r="GQ22" s="177"/>
      <c r="GR22" s="177"/>
      <c r="GS22" s="177"/>
      <c r="GT22" s="177"/>
      <c r="GU22" s="177"/>
      <c r="GV22" s="177"/>
      <c r="GW22" s="177"/>
      <c r="GX22" s="177"/>
      <c r="GY22" s="177"/>
      <c r="GZ22" s="177"/>
      <c r="HA22" s="177"/>
      <c r="HB22" s="177"/>
      <c r="HC22" s="177"/>
      <c r="HD22" s="177"/>
      <c r="HE22" s="177"/>
      <c r="HF22" s="177"/>
      <c r="HG22" s="177"/>
      <c r="HH22" s="177"/>
      <c r="HI22" s="177"/>
      <c r="HJ22" s="177"/>
      <c r="HK22" s="177"/>
      <c r="HL22" s="177"/>
      <c r="HM22" s="177"/>
      <c r="HN22" s="177"/>
    </row>
    <row r="23" spans="1:222" s="46" customFormat="1" ht="29.25" customHeight="1">
      <c r="A23" s="45">
        <f>RANK(U23,U$20:U$24,0)</f>
        <v>4</v>
      </c>
      <c r="B23" s="45" t="s">
        <v>61</v>
      </c>
      <c r="C23" s="70" t="s">
        <v>157</v>
      </c>
      <c r="D23" s="56" t="s">
        <v>158</v>
      </c>
      <c r="E23" s="72" t="s">
        <v>44</v>
      </c>
      <c r="F23" s="73" t="s">
        <v>96</v>
      </c>
      <c r="G23" s="67" t="s">
        <v>46</v>
      </c>
      <c r="H23" s="68" t="s">
        <v>47</v>
      </c>
      <c r="I23" s="57" t="s">
        <v>15</v>
      </c>
      <c r="J23" s="108">
        <v>197.5</v>
      </c>
      <c r="K23" s="10">
        <f>J23/3</f>
        <v>65.83333333333333</v>
      </c>
      <c r="L23" s="27">
        <f>RANK(K23,K$20:K$24,0)</f>
        <v>3</v>
      </c>
      <c r="M23" s="108">
        <v>188.5</v>
      </c>
      <c r="N23" s="10">
        <f>M23/3</f>
        <v>62.833333333333336</v>
      </c>
      <c r="O23" s="27">
        <f>RANK(N23,N$20:N$24,0)</f>
        <v>4</v>
      </c>
      <c r="P23" s="126">
        <v>184.5</v>
      </c>
      <c r="Q23" s="10">
        <f>P23/3</f>
        <v>61.5</v>
      </c>
      <c r="R23" s="27">
        <f>RANK(Q23,Q$20:Q$24,0)</f>
        <v>4</v>
      </c>
      <c r="S23" s="108"/>
      <c r="T23" s="108">
        <f>P23+M23+J23</f>
        <v>570.5</v>
      </c>
      <c r="U23" s="10">
        <f>T23/3/3</f>
        <v>63.388888888888886</v>
      </c>
      <c r="V23" s="108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7"/>
      <c r="DE23" s="177"/>
      <c r="DF23" s="177"/>
      <c r="DG23" s="177"/>
      <c r="DH23" s="177"/>
      <c r="DI23" s="177"/>
      <c r="DJ23" s="177"/>
      <c r="DK23" s="177"/>
      <c r="DL23" s="177"/>
      <c r="DM23" s="177"/>
      <c r="DN23" s="177"/>
      <c r="DO23" s="177"/>
      <c r="DP23" s="177"/>
      <c r="DQ23" s="177"/>
      <c r="DR23" s="177"/>
      <c r="DS23" s="177"/>
      <c r="DT23" s="177"/>
      <c r="DU23" s="177"/>
      <c r="DV23" s="177"/>
      <c r="DW23" s="177"/>
      <c r="DX23" s="177"/>
      <c r="DY23" s="177"/>
      <c r="DZ23" s="177"/>
      <c r="EA23" s="177"/>
      <c r="EB23" s="177"/>
      <c r="EC23" s="177"/>
      <c r="ED23" s="177"/>
      <c r="EE23" s="177"/>
      <c r="EF23" s="177"/>
      <c r="EG23" s="177"/>
      <c r="EH23" s="177"/>
      <c r="EI23" s="177"/>
      <c r="EJ23" s="177"/>
      <c r="EK23" s="177"/>
      <c r="EL23" s="177"/>
      <c r="EM23" s="177"/>
      <c r="EN23" s="177"/>
      <c r="EO23" s="177"/>
      <c r="EP23" s="177"/>
      <c r="EQ23" s="177"/>
      <c r="ER23" s="177"/>
      <c r="ES23" s="177"/>
      <c r="ET23" s="177"/>
      <c r="EU23" s="177"/>
      <c r="EV23" s="177"/>
      <c r="EW23" s="177"/>
      <c r="EX23" s="177"/>
      <c r="EY23" s="177"/>
      <c r="EZ23" s="177"/>
      <c r="FA23" s="177"/>
      <c r="FB23" s="177"/>
      <c r="FC23" s="177"/>
      <c r="FD23" s="177"/>
      <c r="FE23" s="177"/>
      <c r="FF23" s="177"/>
      <c r="FG23" s="177"/>
      <c r="FH23" s="177"/>
      <c r="FI23" s="177"/>
      <c r="FJ23" s="177"/>
      <c r="FK23" s="177"/>
      <c r="FL23" s="177"/>
      <c r="FM23" s="177"/>
      <c r="FN23" s="177"/>
      <c r="FO23" s="177"/>
      <c r="FP23" s="177"/>
      <c r="FQ23" s="177"/>
      <c r="FR23" s="177"/>
      <c r="FS23" s="177"/>
      <c r="FT23" s="177"/>
      <c r="FU23" s="177"/>
      <c r="FV23" s="177"/>
      <c r="FW23" s="177"/>
      <c r="FX23" s="177"/>
      <c r="FY23" s="177"/>
      <c r="FZ23" s="177"/>
      <c r="GA23" s="177"/>
      <c r="GB23" s="177"/>
      <c r="GC23" s="177"/>
      <c r="GD23" s="177"/>
      <c r="GE23" s="177"/>
      <c r="GF23" s="177"/>
      <c r="GG23" s="177"/>
      <c r="GH23" s="177"/>
      <c r="GI23" s="177"/>
      <c r="GJ23" s="177"/>
      <c r="GK23" s="177"/>
      <c r="GL23" s="177"/>
      <c r="GM23" s="177"/>
      <c r="GN23" s="177"/>
      <c r="GO23" s="177"/>
      <c r="GP23" s="177"/>
      <c r="GQ23" s="177"/>
      <c r="GR23" s="177"/>
      <c r="GS23" s="177"/>
      <c r="GT23" s="177"/>
      <c r="GU23" s="177"/>
      <c r="GV23" s="177"/>
      <c r="GW23" s="177"/>
      <c r="GX23" s="177"/>
      <c r="GY23" s="177"/>
      <c r="GZ23" s="177"/>
      <c r="HA23" s="177"/>
      <c r="HB23" s="177"/>
      <c r="HC23" s="177"/>
      <c r="HD23" s="177"/>
      <c r="HE23" s="177"/>
      <c r="HF23" s="177"/>
      <c r="HG23" s="177"/>
      <c r="HH23" s="177"/>
      <c r="HI23" s="177"/>
      <c r="HJ23" s="177"/>
      <c r="HK23" s="177"/>
      <c r="HL23" s="177"/>
      <c r="HM23" s="177"/>
      <c r="HN23" s="177"/>
    </row>
    <row r="24" spans="1:222" s="46" customFormat="1" ht="29.25" customHeight="1">
      <c r="A24" s="45">
        <f>RANK(U24,U$20:U$24,0)</f>
        <v>5</v>
      </c>
      <c r="B24" s="45"/>
      <c r="C24" s="93" t="s">
        <v>132</v>
      </c>
      <c r="D24" s="80" t="s">
        <v>146</v>
      </c>
      <c r="E24" s="74">
        <v>2</v>
      </c>
      <c r="F24" s="128" t="s">
        <v>133</v>
      </c>
      <c r="G24" s="99" t="s">
        <v>87</v>
      </c>
      <c r="H24" s="74" t="s">
        <v>15</v>
      </c>
      <c r="I24" s="125" t="s">
        <v>15</v>
      </c>
      <c r="J24" s="108">
        <v>170</v>
      </c>
      <c r="K24" s="10">
        <f>J24/3</f>
        <v>56.666666666666664</v>
      </c>
      <c r="L24" s="27">
        <f>RANK(K24,K$20:K$24,0)</f>
        <v>5</v>
      </c>
      <c r="M24" s="108">
        <v>170.5</v>
      </c>
      <c r="N24" s="10">
        <f>M24/3</f>
        <v>56.833333333333336</v>
      </c>
      <c r="O24" s="27">
        <f>RANK(N24,N$20:N$24,0)</f>
        <v>5</v>
      </c>
      <c r="P24" s="126">
        <v>177</v>
      </c>
      <c r="Q24" s="10">
        <f>P24/3</f>
        <v>59</v>
      </c>
      <c r="R24" s="27">
        <f>RANK(Q24,Q$20:Q$24,0)</f>
        <v>5</v>
      </c>
      <c r="S24" s="108"/>
      <c r="T24" s="108">
        <f>P24+M24+J24</f>
        <v>517.5</v>
      </c>
      <c r="U24" s="10">
        <f>T24/3/3</f>
        <v>57.5</v>
      </c>
      <c r="V24" s="108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7"/>
      <c r="CR24" s="177"/>
      <c r="CS24" s="177"/>
      <c r="CT24" s="177"/>
      <c r="CU24" s="177"/>
      <c r="CV24" s="177"/>
      <c r="CW24" s="177"/>
      <c r="CX24" s="177"/>
      <c r="CY24" s="177"/>
      <c r="CZ24" s="177"/>
      <c r="DA24" s="177"/>
      <c r="DB24" s="177"/>
      <c r="DC24" s="177"/>
      <c r="DD24" s="177"/>
      <c r="DE24" s="177"/>
      <c r="DF24" s="177"/>
      <c r="DG24" s="177"/>
      <c r="DH24" s="177"/>
      <c r="DI24" s="177"/>
      <c r="DJ24" s="177"/>
      <c r="DK24" s="177"/>
      <c r="DL24" s="177"/>
      <c r="DM24" s="177"/>
      <c r="DN24" s="177"/>
      <c r="DO24" s="177"/>
      <c r="DP24" s="177"/>
      <c r="DQ24" s="177"/>
      <c r="DR24" s="177"/>
      <c r="DS24" s="177"/>
      <c r="DT24" s="177"/>
      <c r="DU24" s="177"/>
      <c r="DV24" s="177"/>
      <c r="DW24" s="177"/>
      <c r="DX24" s="177"/>
      <c r="DY24" s="177"/>
      <c r="DZ24" s="177"/>
      <c r="EA24" s="177"/>
      <c r="EB24" s="177"/>
      <c r="EC24" s="177"/>
      <c r="ED24" s="177"/>
      <c r="EE24" s="177"/>
      <c r="EF24" s="177"/>
      <c r="EG24" s="177"/>
      <c r="EH24" s="177"/>
      <c r="EI24" s="177"/>
      <c r="EJ24" s="177"/>
      <c r="EK24" s="177"/>
      <c r="EL24" s="177"/>
      <c r="EM24" s="177"/>
      <c r="EN24" s="177"/>
      <c r="EO24" s="177"/>
      <c r="EP24" s="177"/>
      <c r="EQ24" s="177"/>
      <c r="ER24" s="177"/>
      <c r="ES24" s="177"/>
      <c r="ET24" s="177"/>
      <c r="EU24" s="177"/>
      <c r="EV24" s="177"/>
      <c r="EW24" s="177"/>
      <c r="EX24" s="177"/>
      <c r="EY24" s="177"/>
      <c r="EZ24" s="177"/>
      <c r="FA24" s="177"/>
      <c r="FB24" s="177"/>
      <c r="FC24" s="177"/>
      <c r="FD24" s="177"/>
      <c r="FE24" s="177"/>
      <c r="FF24" s="177"/>
      <c r="FG24" s="177"/>
      <c r="FH24" s="177"/>
      <c r="FI24" s="177"/>
      <c r="FJ24" s="177"/>
      <c r="FK24" s="177"/>
      <c r="FL24" s="177"/>
      <c r="FM24" s="177"/>
      <c r="FN24" s="177"/>
      <c r="FO24" s="177"/>
      <c r="FP24" s="177"/>
      <c r="FQ24" s="177"/>
      <c r="FR24" s="177"/>
      <c r="FS24" s="177"/>
      <c r="FT24" s="177"/>
      <c r="FU24" s="177"/>
      <c r="FV24" s="177"/>
      <c r="FW24" s="177"/>
      <c r="FX24" s="177"/>
      <c r="FY24" s="177"/>
      <c r="FZ24" s="177"/>
      <c r="GA24" s="177"/>
      <c r="GB24" s="177"/>
      <c r="GC24" s="177"/>
      <c r="GD24" s="177"/>
      <c r="GE24" s="177"/>
      <c r="GF24" s="177"/>
      <c r="GG24" s="177"/>
      <c r="GH24" s="177"/>
      <c r="GI24" s="177"/>
      <c r="GJ24" s="177"/>
      <c r="GK24" s="177"/>
      <c r="GL24" s="177"/>
      <c r="GM24" s="177"/>
      <c r="GN24" s="177"/>
      <c r="GO24" s="177"/>
      <c r="GP24" s="177"/>
      <c r="GQ24" s="177"/>
      <c r="GR24" s="177"/>
      <c r="GS24" s="177"/>
      <c r="GT24" s="177"/>
      <c r="GU24" s="177"/>
      <c r="GV24" s="177"/>
      <c r="GW24" s="177"/>
      <c r="GX24" s="177"/>
      <c r="GY24" s="177"/>
      <c r="GZ24" s="177"/>
      <c r="HA24" s="177"/>
      <c r="HB24" s="177"/>
      <c r="HC24" s="177"/>
      <c r="HD24" s="177"/>
      <c r="HE24" s="177"/>
      <c r="HF24" s="177"/>
      <c r="HG24" s="177"/>
      <c r="HH24" s="177"/>
      <c r="HI24" s="177"/>
      <c r="HJ24" s="177"/>
      <c r="HK24" s="177"/>
      <c r="HL24" s="177"/>
      <c r="HM24" s="177"/>
      <c r="HN24" s="177"/>
    </row>
    <row r="25" spans="1:222" s="47" customFormat="1" ht="36" customHeight="1">
      <c r="A25" s="138" t="s">
        <v>181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  <c r="DE25" s="178"/>
      <c r="DF25" s="178"/>
      <c r="DG25" s="178"/>
      <c r="DH25" s="178"/>
      <c r="DI25" s="178"/>
      <c r="DJ25" s="178"/>
      <c r="DK25" s="178"/>
      <c r="DL25" s="178"/>
      <c r="DM25" s="178"/>
      <c r="DN25" s="178"/>
      <c r="DO25" s="178"/>
      <c r="DP25" s="178"/>
      <c r="DQ25" s="178"/>
      <c r="DR25" s="178"/>
      <c r="DS25" s="178"/>
      <c r="DT25" s="178"/>
      <c r="DU25" s="178"/>
      <c r="DV25" s="178"/>
      <c r="DW25" s="178"/>
      <c r="DX25" s="178"/>
      <c r="DY25" s="178"/>
      <c r="DZ25" s="178"/>
      <c r="EA25" s="178"/>
      <c r="EB25" s="178"/>
      <c r="EC25" s="178"/>
      <c r="ED25" s="178"/>
      <c r="EE25" s="178"/>
      <c r="EF25" s="178"/>
      <c r="EG25" s="178"/>
      <c r="EH25" s="178"/>
      <c r="EI25" s="178"/>
      <c r="EJ25" s="178"/>
      <c r="EK25" s="178"/>
      <c r="EL25" s="178"/>
      <c r="EM25" s="178"/>
      <c r="EN25" s="178"/>
      <c r="EO25" s="178"/>
      <c r="EP25" s="178"/>
      <c r="EQ25" s="178"/>
      <c r="ER25" s="178"/>
      <c r="ES25" s="178"/>
      <c r="ET25" s="178"/>
      <c r="EU25" s="178"/>
      <c r="EV25" s="178"/>
      <c r="EW25" s="178"/>
      <c r="EX25" s="178"/>
      <c r="EY25" s="178"/>
      <c r="EZ25" s="178"/>
      <c r="FA25" s="178"/>
      <c r="FB25" s="178"/>
      <c r="FC25" s="178"/>
      <c r="FD25" s="178"/>
      <c r="FE25" s="178"/>
      <c r="FF25" s="178"/>
      <c r="FG25" s="178"/>
      <c r="FH25" s="178"/>
      <c r="FI25" s="178"/>
      <c r="FJ25" s="178"/>
      <c r="FK25" s="178"/>
      <c r="FL25" s="178"/>
      <c r="FM25" s="178"/>
      <c r="FN25" s="178"/>
      <c r="FO25" s="178"/>
      <c r="FP25" s="178"/>
      <c r="FQ25" s="178"/>
      <c r="FR25" s="178"/>
      <c r="FS25" s="178"/>
      <c r="FT25" s="178"/>
      <c r="FU25" s="178"/>
      <c r="FV25" s="178"/>
      <c r="FW25" s="178"/>
      <c r="FX25" s="178"/>
      <c r="FY25" s="178"/>
      <c r="FZ25" s="178"/>
      <c r="GA25" s="178"/>
      <c r="GB25" s="178"/>
      <c r="GC25" s="178"/>
      <c r="GD25" s="178"/>
      <c r="GE25" s="178"/>
      <c r="GF25" s="178"/>
      <c r="GG25" s="178"/>
      <c r="GH25" s="178"/>
      <c r="GI25" s="178"/>
      <c r="GJ25" s="178"/>
      <c r="GK25" s="178"/>
      <c r="GL25" s="178"/>
      <c r="GM25" s="178"/>
      <c r="GN25" s="178"/>
      <c r="GO25" s="178"/>
      <c r="GP25" s="178"/>
      <c r="GQ25" s="178"/>
      <c r="GR25" s="178"/>
      <c r="GS25" s="178"/>
      <c r="GT25" s="178"/>
      <c r="GU25" s="178"/>
      <c r="GV25" s="178"/>
      <c r="GW25" s="178"/>
      <c r="GX25" s="178"/>
      <c r="GY25" s="178"/>
      <c r="GZ25" s="178"/>
      <c r="HA25" s="178"/>
      <c r="HB25" s="178"/>
      <c r="HC25" s="178"/>
      <c r="HD25" s="178"/>
      <c r="HE25" s="178"/>
      <c r="HF25" s="178"/>
      <c r="HG25" s="178"/>
      <c r="HH25" s="178"/>
      <c r="HI25" s="178"/>
      <c r="HJ25" s="178"/>
      <c r="HK25" s="178"/>
      <c r="HL25" s="178"/>
      <c r="HM25" s="178"/>
      <c r="HN25" s="178"/>
    </row>
    <row r="28" spans="6:9" ht="12.75">
      <c r="F28" s="49"/>
      <c r="G28" s="49"/>
      <c r="H28" s="49"/>
      <c r="I28" s="49"/>
    </row>
    <row r="173" ht="12.75">
      <c r="K173" s="49" t="s">
        <v>16</v>
      </c>
    </row>
  </sheetData>
  <sheetProtection/>
  <mergeCells count="23">
    <mergeCell ref="A5:J5"/>
    <mergeCell ref="Q5:U5"/>
    <mergeCell ref="A25:U25"/>
    <mergeCell ref="A8:V8"/>
    <mergeCell ref="A19:V19"/>
    <mergeCell ref="A1:U1"/>
    <mergeCell ref="A2:U2"/>
    <mergeCell ref="A3:U3"/>
    <mergeCell ref="A4:U4"/>
    <mergeCell ref="U6:U7"/>
    <mergeCell ref="V6:V7"/>
    <mergeCell ref="T6:T7"/>
    <mergeCell ref="C6:C7"/>
    <mergeCell ref="E6:E7"/>
    <mergeCell ref="H6:H7"/>
    <mergeCell ref="P6:R6"/>
    <mergeCell ref="G6:G7"/>
    <mergeCell ref="S6:S7"/>
    <mergeCell ref="I6:I7"/>
    <mergeCell ref="J6:L6"/>
    <mergeCell ref="M6:O6"/>
    <mergeCell ref="A6:A7"/>
    <mergeCell ref="F6:F7"/>
  </mergeCells>
  <printOptions horizontalCentered="1"/>
  <pageMargins left="0" right="0" top="0" bottom="0" header="0" footer="0"/>
  <pageSetup fitToHeight="0" fitToWidth="1" horizontalDpi="300" verticalDpi="3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Z147"/>
  <sheetViews>
    <sheetView view="pageBreakPreview" zoomScale="76" zoomScaleNormal="75" zoomScaleSheetLayoutView="76" zoomScalePageLayoutView="0" workbookViewId="0" topLeftCell="A7">
      <selection activeCell="V16" sqref="V16"/>
    </sheetView>
  </sheetViews>
  <sheetFormatPr defaultColWidth="9.140625" defaultRowHeight="12.75"/>
  <cols>
    <col min="1" max="1" width="3.57421875" style="18" customWidth="1"/>
    <col min="2" max="2" width="18.7109375" style="19" customWidth="1"/>
    <col min="3" max="3" width="9.421875" style="19" hidden="1" customWidth="1"/>
    <col min="4" max="4" width="6.57421875" style="19" customWidth="1"/>
    <col min="5" max="5" width="35.7109375" style="19" customWidth="1"/>
    <col min="6" max="6" width="9.140625" style="36" hidden="1" customWidth="1"/>
    <col min="7" max="7" width="9.140625" style="19" hidden="1" customWidth="1"/>
    <col min="8" max="8" width="28.421875" style="19" customWidth="1"/>
    <col min="9" max="9" width="6.140625" style="18" customWidth="1"/>
    <col min="10" max="10" width="7.7109375" style="18" customWidth="1"/>
    <col min="11" max="11" width="3.8515625" style="18" customWidth="1"/>
    <col min="12" max="12" width="5.140625" style="18" customWidth="1"/>
    <col min="13" max="13" width="7.7109375" style="18" customWidth="1"/>
    <col min="14" max="14" width="3.7109375" style="18" customWidth="1"/>
    <col min="15" max="15" width="5.140625" style="18" customWidth="1"/>
    <col min="16" max="16" width="8.140625" style="18" customWidth="1"/>
    <col min="17" max="17" width="5.140625" style="18" customWidth="1"/>
    <col min="18" max="18" width="4.421875" style="18" customWidth="1"/>
    <col min="19" max="19" width="6.421875" style="18" customWidth="1"/>
    <col min="20" max="20" width="8.57421875" style="18" customWidth="1"/>
    <col min="21" max="21" width="6.7109375" style="18" hidden="1" customWidth="1"/>
    <col min="22" max="16384" width="9.140625" style="18" customWidth="1"/>
  </cols>
  <sheetData>
    <row r="1" spans="1:26" s="1" customFormat="1" ht="28.5" customHeight="1">
      <c r="A1" s="129" t="s">
        <v>182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28"/>
      <c r="W1" s="28"/>
      <c r="X1" s="28"/>
      <c r="Y1" s="28"/>
      <c r="Z1" s="28"/>
    </row>
    <row r="2" spans="1:25" s="3" customFormat="1" ht="21" customHeight="1">
      <c r="A2" s="130" t="s">
        <v>43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37"/>
      <c r="W2" s="37"/>
      <c r="X2" s="37"/>
      <c r="Y2" s="2"/>
    </row>
    <row r="3" spans="1:25" s="3" customFormat="1" ht="21" customHeight="1">
      <c r="A3" s="131" t="s">
        <v>164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7"/>
      <c r="W3" s="37"/>
      <c r="X3" s="37"/>
      <c r="Y3" s="2"/>
    </row>
    <row r="4" spans="1:25" s="3" customFormat="1" ht="21" customHeight="1">
      <c r="A4" s="132" t="s">
        <v>225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38"/>
      <c r="W4" s="38"/>
      <c r="X4" s="38"/>
      <c r="Y4" s="38"/>
    </row>
    <row r="5" spans="1:25" s="6" customFormat="1" ht="15.75" customHeight="1">
      <c r="A5" s="133" t="s">
        <v>116</v>
      </c>
      <c r="B5" s="133"/>
      <c r="C5" s="133"/>
      <c r="D5" s="133"/>
      <c r="E5" s="133"/>
      <c r="F5" s="133"/>
      <c r="G5" s="133"/>
      <c r="H5" s="133"/>
      <c r="I5" s="133"/>
      <c r="J5" s="133"/>
      <c r="K5" s="4"/>
      <c r="L5" s="5"/>
      <c r="Q5" s="134">
        <v>43420</v>
      </c>
      <c r="R5" s="134"/>
      <c r="S5" s="134"/>
      <c r="T5" s="134"/>
      <c r="U5" s="134"/>
      <c r="V5" s="35"/>
      <c r="W5" s="35"/>
      <c r="X5" s="35"/>
      <c r="Y5" s="35"/>
    </row>
    <row r="6" spans="1:21" s="17" customFormat="1" ht="22.5" customHeight="1">
      <c r="A6" s="136" t="s">
        <v>0</v>
      </c>
      <c r="B6" s="148" t="s">
        <v>1</v>
      </c>
      <c r="C6" s="33"/>
      <c r="D6" s="150" t="s">
        <v>2</v>
      </c>
      <c r="E6" s="148" t="s">
        <v>4</v>
      </c>
      <c r="F6" s="148" t="s">
        <v>3</v>
      </c>
      <c r="G6" s="33"/>
      <c r="H6" s="148" t="s">
        <v>6</v>
      </c>
      <c r="I6" s="139" t="s">
        <v>33</v>
      </c>
      <c r="J6" s="139"/>
      <c r="K6" s="139"/>
      <c r="L6" s="140" t="s">
        <v>7</v>
      </c>
      <c r="M6" s="140"/>
      <c r="N6" s="140"/>
      <c r="O6" s="139" t="s">
        <v>8</v>
      </c>
      <c r="P6" s="139"/>
      <c r="Q6" s="139"/>
      <c r="R6" s="141" t="s">
        <v>9</v>
      </c>
      <c r="S6" s="135" t="s">
        <v>10</v>
      </c>
      <c r="T6" s="137" t="s">
        <v>11</v>
      </c>
      <c r="U6" s="137" t="s">
        <v>62</v>
      </c>
    </row>
    <row r="7" spans="1:21" s="17" customFormat="1" ht="42" customHeight="1">
      <c r="A7" s="136"/>
      <c r="B7" s="149"/>
      <c r="C7" s="34"/>
      <c r="D7" s="151"/>
      <c r="E7" s="149"/>
      <c r="F7" s="149"/>
      <c r="G7" s="34"/>
      <c r="H7" s="149"/>
      <c r="I7" s="7" t="s">
        <v>12</v>
      </c>
      <c r="J7" s="8" t="s">
        <v>13</v>
      </c>
      <c r="K7" s="7" t="s">
        <v>0</v>
      </c>
      <c r="L7" s="7" t="s">
        <v>12</v>
      </c>
      <c r="M7" s="8" t="s">
        <v>13</v>
      </c>
      <c r="N7" s="7" t="s">
        <v>0</v>
      </c>
      <c r="O7" s="7" t="s">
        <v>12</v>
      </c>
      <c r="P7" s="8" t="s">
        <v>13</v>
      </c>
      <c r="Q7" s="7" t="s">
        <v>0</v>
      </c>
      <c r="R7" s="141"/>
      <c r="S7" s="135"/>
      <c r="T7" s="137"/>
      <c r="U7" s="137"/>
    </row>
    <row r="8" spans="1:21" s="17" customFormat="1" ht="20.25" customHeight="1">
      <c r="A8" s="156" t="s">
        <v>112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8"/>
      <c r="T8" s="186"/>
      <c r="U8" s="187"/>
    </row>
    <row r="9" spans="1:21" s="16" customFormat="1" ht="33" customHeight="1">
      <c r="A9" s="9">
        <f>RANK(T9,T$9:T$17,0)</f>
        <v>1</v>
      </c>
      <c r="B9" s="93" t="s">
        <v>165</v>
      </c>
      <c r="C9" s="167" t="s">
        <v>166</v>
      </c>
      <c r="D9" s="109" t="s">
        <v>167</v>
      </c>
      <c r="E9" s="62" t="s">
        <v>171</v>
      </c>
      <c r="F9" s="58"/>
      <c r="G9" s="75"/>
      <c r="H9" s="166" t="s">
        <v>57</v>
      </c>
      <c r="I9" s="107">
        <v>237.5</v>
      </c>
      <c r="J9" s="10">
        <f>I9/3.4</f>
        <v>69.8529411764706</v>
      </c>
      <c r="K9" s="27">
        <f>RANK(J9,J$9:J$17,0)</f>
        <v>2</v>
      </c>
      <c r="L9" s="107">
        <v>247.5</v>
      </c>
      <c r="M9" s="10">
        <f>L9/3.4</f>
        <v>72.79411764705883</v>
      </c>
      <c r="N9" s="27">
        <f>RANK(M9,M$9:M$17,0)</f>
        <v>1</v>
      </c>
      <c r="O9" s="107">
        <v>242.5</v>
      </c>
      <c r="P9" s="10">
        <f>O9/3.4</f>
        <v>71.32352941176471</v>
      </c>
      <c r="Q9" s="27">
        <f>RANK(P9,P$9:P$17,0)</f>
        <v>1</v>
      </c>
      <c r="R9" s="21"/>
      <c r="S9" s="107">
        <f>O9+L9+I9</f>
        <v>727.5</v>
      </c>
      <c r="T9" s="10">
        <f>S9/3.4/3</f>
        <v>71.32352941176471</v>
      </c>
      <c r="U9" s="107"/>
    </row>
    <row r="10" spans="1:21" s="16" customFormat="1" ht="33" customHeight="1">
      <c r="A10" s="9">
        <f>RANK(T10,T$9:T$17,0)</f>
        <v>2</v>
      </c>
      <c r="B10" s="93" t="s">
        <v>165</v>
      </c>
      <c r="C10" s="167" t="s">
        <v>166</v>
      </c>
      <c r="D10" s="54" t="s">
        <v>167</v>
      </c>
      <c r="E10" s="62" t="s">
        <v>168</v>
      </c>
      <c r="F10" s="61" t="s">
        <v>169</v>
      </c>
      <c r="G10" s="101" t="s">
        <v>170</v>
      </c>
      <c r="H10" s="166" t="s">
        <v>57</v>
      </c>
      <c r="I10" s="107">
        <v>242.5</v>
      </c>
      <c r="J10" s="10">
        <f>I10/3.4</f>
        <v>71.32352941176471</v>
      </c>
      <c r="K10" s="27">
        <f>RANK(J10,J$9:J$17,0)</f>
        <v>1</v>
      </c>
      <c r="L10" s="107">
        <v>243</v>
      </c>
      <c r="M10" s="10">
        <f>L10/3.4</f>
        <v>71.47058823529412</v>
      </c>
      <c r="N10" s="27">
        <f>RANK(M10,M$9:M$17,0)</f>
        <v>2</v>
      </c>
      <c r="O10" s="107">
        <v>235.5</v>
      </c>
      <c r="P10" s="10">
        <f>O10/3.4</f>
        <v>69.26470588235294</v>
      </c>
      <c r="Q10" s="27">
        <f>RANK(P10,P$9:P$17,0)</f>
        <v>2</v>
      </c>
      <c r="R10" s="21"/>
      <c r="S10" s="107">
        <f>O10+L10+I10</f>
        <v>721</v>
      </c>
      <c r="T10" s="10">
        <f>S10/3.4/3</f>
        <v>70.68627450980392</v>
      </c>
      <c r="U10" s="107"/>
    </row>
    <row r="11" spans="1:21" s="16" customFormat="1" ht="33" customHeight="1">
      <c r="A11" s="9">
        <f>RANK(T11,T$9:T$17,0)</f>
        <v>3</v>
      </c>
      <c r="B11" s="93" t="s">
        <v>173</v>
      </c>
      <c r="C11" s="80"/>
      <c r="D11" s="74" t="s">
        <v>14</v>
      </c>
      <c r="E11" s="128" t="s">
        <v>174</v>
      </c>
      <c r="F11" s="99" t="s">
        <v>175</v>
      </c>
      <c r="G11" s="101" t="s">
        <v>170</v>
      </c>
      <c r="H11" s="166" t="s">
        <v>57</v>
      </c>
      <c r="I11" s="107">
        <v>229</v>
      </c>
      <c r="J11" s="10">
        <f>I11/3.4</f>
        <v>67.3529411764706</v>
      </c>
      <c r="K11" s="27">
        <f>RANK(J11,J$9:J$17,0)</f>
        <v>3</v>
      </c>
      <c r="L11" s="107">
        <v>238.5</v>
      </c>
      <c r="M11" s="10">
        <f>L11/3.4</f>
        <v>70.14705882352942</v>
      </c>
      <c r="N11" s="27">
        <f>RANK(M11,M$9:M$17,0)</f>
        <v>3</v>
      </c>
      <c r="O11" s="107">
        <v>235.5</v>
      </c>
      <c r="P11" s="10">
        <f>O11/3.4</f>
        <v>69.26470588235294</v>
      </c>
      <c r="Q11" s="27">
        <f>RANK(P11,P$9:P$17,0)</f>
        <v>2</v>
      </c>
      <c r="R11" s="21"/>
      <c r="S11" s="107">
        <f>O11+L11+I11</f>
        <v>703</v>
      </c>
      <c r="T11" s="10">
        <f>S11/3.4/3</f>
        <v>68.92156862745098</v>
      </c>
      <c r="U11" s="107"/>
    </row>
    <row r="12" spans="1:21" s="16" customFormat="1" ht="33" customHeight="1">
      <c r="A12" s="9">
        <f>RANK(T12,T$9:T$17,0)</f>
        <v>4</v>
      </c>
      <c r="B12" s="62" t="s">
        <v>144</v>
      </c>
      <c r="C12" s="80" t="s">
        <v>60</v>
      </c>
      <c r="D12" s="111" t="s">
        <v>14</v>
      </c>
      <c r="E12" s="62" t="s">
        <v>140</v>
      </c>
      <c r="F12" s="98" t="s">
        <v>38</v>
      </c>
      <c r="G12" s="58" t="s">
        <v>39</v>
      </c>
      <c r="H12" s="74" t="s">
        <v>15</v>
      </c>
      <c r="I12" s="107">
        <v>219</v>
      </c>
      <c r="J12" s="10">
        <f>I12/3.4</f>
        <v>64.41176470588235</v>
      </c>
      <c r="K12" s="27">
        <f>RANK(J12,J$9:J$17,0)</f>
        <v>4</v>
      </c>
      <c r="L12" s="107">
        <v>213</v>
      </c>
      <c r="M12" s="10">
        <f>L12/3.4</f>
        <v>62.64705882352941</v>
      </c>
      <c r="N12" s="27">
        <f>RANK(M12,M$9:M$17,0)</f>
        <v>5</v>
      </c>
      <c r="O12" s="107">
        <v>214.5</v>
      </c>
      <c r="P12" s="10">
        <f>O12/3.4</f>
        <v>63.08823529411765</v>
      </c>
      <c r="Q12" s="27">
        <f>RANK(P12,P$9:P$17,0)</f>
        <v>4</v>
      </c>
      <c r="R12" s="21"/>
      <c r="S12" s="107">
        <f>O12+L12+I12</f>
        <v>646.5</v>
      </c>
      <c r="T12" s="10">
        <f>S12/3.4/3</f>
        <v>63.38235294117647</v>
      </c>
      <c r="U12" s="107"/>
    </row>
    <row r="13" spans="1:21" s="16" customFormat="1" ht="33" customHeight="1">
      <c r="A13" s="9">
        <f>RANK(T13,T$9:T$17,0)</f>
        <v>5</v>
      </c>
      <c r="B13" s="128" t="s">
        <v>145</v>
      </c>
      <c r="C13" s="80" t="s">
        <v>55</v>
      </c>
      <c r="D13" s="111">
        <v>1</v>
      </c>
      <c r="E13" s="93" t="s">
        <v>139</v>
      </c>
      <c r="F13" s="98" t="s">
        <v>52</v>
      </c>
      <c r="G13" s="121" t="s">
        <v>53</v>
      </c>
      <c r="H13" s="111" t="s">
        <v>54</v>
      </c>
      <c r="I13" s="107">
        <v>214.5</v>
      </c>
      <c r="J13" s="10">
        <f>I13/3.4</f>
        <v>63.08823529411765</v>
      </c>
      <c r="K13" s="27">
        <f>RANK(J13,J$9:J$17,0)</f>
        <v>6</v>
      </c>
      <c r="L13" s="107">
        <v>218</v>
      </c>
      <c r="M13" s="10">
        <f>L13/3.4</f>
        <v>64.11764705882354</v>
      </c>
      <c r="N13" s="27">
        <f>RANK(M13,M$9:M$17,0)</f>
        <v>4</v>
      </c>
      <c r="O13" s="107">
        <v>210.5</v>
      </c>
      <c r="P13" s="10">
        <f>O13/3.4</f>
        <v>61.911764705882355</v>
      </c>
      <c r="Q13" s="27">
        <f>RANK(P13,P$9:P$17,0)</f>
        <v>5</v>
      </c>
      <c r="R13" s="21"/>
      <c r="S13" s="107">
        <f>O13+L13+I13</f>
        <v>643</v>
      </c>
      <c r="T13" s="10">
        <f>S13/3.4/3</f>
        <v>63.03921568627451</v>
      </c>
      <c r="U13" s="107"/>
    </row>
    <row r="14" spans="1:21" s="16" customFormat="1" ht="33" customHeight="1">
      <c r="A14" s="9">
        <f>RANK(T14,T$9:T$17,0)</f>
        <v>6</v>
      </c>
      <c r="B14" s="128" t="s">
        <v>126</v>
      </c>
      <c r="C14" s="80" t="s">
        <v>77</v>
      </c>
      <c r="D14" s="74" t="s">
        <v>14</v>
      </c>
      <c r="E14" s="128" t="s">
        <v>172</v>
      </c>
      <c r="F14" s="67" t="s">
        <v>76</v>
      </c>
      <c r="G14" s="68" t="s">
        <v>75</v>
      </c>
      <c r="H14" s="111" t="s">
        <v>75</v>
      </c>
      <c r="I14" s="107">
        <v>213</v>
      </c>
      <c r="J14" s="10">
        <f>I14/3.4</f>
        <v>62.64705882352941</v>
      </c>
      <c r="K14" s="27">
        <f>RANK(J14,J$9:J$17,0)</f>
        <v>7</v>
      </c>
      <c r="L14" s="107">
        <v>213</v>
      </c>
      <c r="M14" s="10">
        <f>L14/3.4</f>
        <v>62.64705882352941</v>
      </c>
      <c r="N14" s="27">
        <f>RANK(M14,M$9:M$17,0)</f>
        <v>5</v>
      </c>
      <c r="O14" s="107">
        <v>206.5</v>
      </c>
      <c r="P14" s="10">
        <f>O14/3.4</f>
        <v>60.73529411764706</v>
      </c>
      <c r="Q14" s="27">
        <f>RANK(P14,P$9:P$17,0)</f>
        <v>6</v>
      </c>
      <c r="R14" s="21"/>
      <c r="S14" s="107">
        <f>O14+L14+I14</f>
        <v>632.5</v>
      </c>
      <c r="T14" s="10">
        <f>S14/3.4/3</f>
        <v>62.009803921568626</v>
      </c>
      <c r="U14" s="107"/>
    </row>
    <row r="15" spans="1:21" s="16" customFormat="1" ht="33" customHeight="1">
      <c r="A15" s="9">
        <f>RANK(T15,T$9:T$17,0)</f>
        <v>7</v>
      </c>
      <c r="B15" s="128" t="s">
        <v>176</v>
      </c>
      <c r="C15" s="80" t="s">
        <v>177</v>
      </c>
      <c r="D15" s="74" t="s">
        <v>14</v>
      </c>
      <c r="E15" s="128" t="s">
        <v>178</v>
      </c>
      <c r="F15" s="99" t="s">
        <v>179</v>
      </c>
      <c r="G15" s="68" t="s">
        <v>75</v>
      </c>
      <c r="H15" s="111" t="s">
        <v>75</v>
      </c>
      <c r="I15" s="107">
        <v>217</v>
      </c>
      <c r="J15" s="10">
        <f>I15/3.4</f>
        <v>63.82352941176471</v>
      </c>
      <c r="K15" s="27">
        <f>RANK(J15,J$9:J$17,0)</f>
        <v>5</v>
      </c>
      <c r="L15" s="107">
        <v>208.5</v>
      </c>
      <c r="M15" s="10">
        <f>L15/3.4</f>
        <v>61.32352941176471</v>
      </c>
      <c r="N15" s="27">
        <f>RANK(M15,M$9:M$17,0)</f>
        <v>7</v>
      </c>
      <c r="O15" s="107">
        <v>206</v>
      </c>
      <c r="P15" s="10">
        <f>O15/3.4</f>
        <v>60.58823529411765</v>
      </c>
      <c r="Q15" s="27">
        <f>RANK(P15,P$9:P$17,0)</f>
        <v>7</v>
      </c>
      <c r="R15" s="21"/>
      <c r="S15" s="107">
        <f>O15+L15+I15</f>
        <v>631.5</v>
      </c>
      <c r="T15" s="10">
        <f>S15/3.4/3</f>
        <v>61.911764705882355</v>
      </c>
      <c r="U15" s="107"/>
    </row>
    <row r="16" spans="1:21" s="16" customFormat="1" ht="33" customHeight="1">
      <c r="A16" s="9">
        <f>RANK(T16,T$9:T$17,0)</f>
        <v>8</v>
      </c>
      <c r="B16" s="93" t="s">
        <v>127</v>
      </c>
      <c r="C16" s="80" t="s">
        <v>78</v>
      </c>
      <c r="D16" s="74" t="s">
        <v>14</v>
      </c>
      <c r="E16" s="128" t="s">
        <v>135</v>
      </c>
      <c r="F16" s="110" t="s">
        <v>25</v>
      </c>
      <c r="G16" s="124" t="s">
        <v>15</v>
      </c>
      <c r="H16" s="74" t="s">
        <v>56</v>
      </c>
      <c r="I16" s="107">
        <v>208.5</v>
      </c>
      <c r="J16" s="10">
        <f>I16/3.4</f>
        <v>61.32352941176471</v>
      </c>
      <c r="K16" s="27">
        <f>RANK(J16,J$9:J$17,0)</f>
        <v>8</v>
      </c>
      <c r="L16" s="107">
        <v>200</v>
      </c>
      <c r="M16" s="10">
        <f>L16/3.4</f>
        <v>58.82352941176471</v>
      </c>
      <c r="N16" s="27">
        <f>RANK(M16,M$9:M$17,0)</f>
        <v>8</v>
      </c>
      <c r="O16" s="107">
        <v>198</v>
      </c>
      <c r="P16" s="10">
        <f>O16/3.4</f>
        <v>58.23529411764706</v>
      </c>
      <c r="Q16" s="27">
        <f>RANK(P16,P$9:P$17,0)</f>
        <v>8</v>
      </c>
      <c r="R16" s="21"/>
      <c r="S16" s="107">
        <f>O16+L16+I16</f>
        <v>606.5</v>
      </c>
      <c r="T16" s="10">
        <f>S16/3.4/3</f>
        <v>59.46078431372549</v>
      </c>
      <c r="U16" s="107"/>
    </row>
    <row r="17" spans="1:21" s="16" customFormat="1" ht="33" customHeight="1">
      <c r="A17" s="9">
        <f>RANK(T17,T$9:T$17,0)</f>
        <v>9</v>
      </c>
      <c r="B17" s="128" t="s">
        <v>180</v>
      </c>
      <c r="C17" s="80" t="s">
        <v>86</v>
      </c>
      <c r="D17" s="74" t="s">
        <v>14</v>
      </c>
      <c r="E17" s="93" t="s">
        <v>117</v>
      </c>
      <c r="F17" s="98" t="s">
        <v>70</v>
      </c>
      <c r="G17" s="118" t="s">
        <v>115</v>
      </c>
      <c r="H17" s="39" t="s">
        <v>15</v>
      </c>
      <c r="I17" s="107">
        <v>199.5</v>
      </c>
      <c r="J17" s="10">
        <f>I17/3.4</f>
        <v>58.6764705882353</v>
      </c>
      <c r="K17" s="27">
        <f>RANK(J17,J$9:J$17,0)</f>
        <v>9</v>
      </c>
      <c r="L17" s="107">
        <v>190.5</v>
      </c>
      <c r="M17" s="10">
        <f>L17/3.4</f>
        <v>56.029411764705884</v>
      </c>
      <c r="N17" s="27">
        <f>RANK(M17,M$9:M$17,0)</f>
        <v>9</v>
      </c>
      <c r="O17" s="107">
        <v>185.5</v>
      </c>
      <c r="P17" s="10">
        <f>O17/3.4</f>
        <v>54.55882352941177</v>
      </c>
      <c r="Q17" s="27">
        <f>RANK(P17,P$9:P$17,0)</f>
        <v>9</v>
      </c>
      <c r="R17" s="21"/>
      <c r="S17" s="107">
        <f>O17+L17+I17</f>
        <v>575.5</v>
      </c>
      <c r="T17" s="10">
        <f>S17/3.4/3</f>
        <v>56.42156862745099</v>
      </c>
      <c r="U17" s="107"/>
    </row>
    <row r="18" spans="1:21" s="47" customFormat="1" ht="42.75" customHeight="1">
      <c r="A18" s="138" t="s">
        <v>181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</row>
    <row r="67" spans="1:21" s="19" customFormat="1" ht="12.75">
      <c r="A67" s="18"/>
      <c r="F67" s="36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</row>
    <row r="68" spans="1:20" s="19" customFormat="1" ht="12.75">
      <c r="A68" s="18"/>
      <c r="F68" s="36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</row>
    <row r="69" ht="12.75">
      <c r="U69" s="19"/>
    </row>
    <row r="70" ht="72">
      <c r="D70" s="20" t="s">
        <v>18</v>
      </c>
    </row>
    <row r="71" spans="4:10" ht="72">
      <c r="D71" s="20" t="s">
        <v>18</v>
      </c>
      <c r="J71" s="18" t="s">
        <v>17</v>
      </c>
    </row>
    <row r="99" ht="12.75">
      <c r="J99" s="18" t="s">
        <v>16</v>
      </c>
    </row>
    <row r="134" ht="12.75">
      <c r="J134" s="18" t="s">
        <v>17</v>
      </c>
    </row>
    <row r="135" ht="12.75">
      <c r="J135" s="18" t="s">
        <v>19</v>
      </c>
    </row>
    <row r="147" spans="4:10" ht="72">
      <c r="D147" s="11" t="s">
        <v>20</v>
      </c>
      <c r="E147" s="13" t="s">
        <v>21</v>
      </c>
      <c r="F147" s="41" t="s">
        <v>22</v>
      </c>
      <c r="G147" s="14"/>
      <c r="H147" s="15" t="s">
        <v>23</v>
      </c>
      <c r="I147" s="12" t="s">
        <v>24</v>
      </c>
      <c r="J147" s="18" t="s">
        <v>17</v>
      </c>
    </row>
  </sheetData>
  <sheetProtection/>
  <mergeCells count="21">
    <mergeCell ref="U6:U7"/>
    <mergeCell ref="I6:K6"/>
    <mergeCell ref="L6:N6"/>
    <mergeCell ref="O6:Q6"/>
    <mergeCell ref="R6:R7"/>
    <mergeCell ref="S6:S7"/>
    <mergeCell ref="T6:T7"/>
    <mergeCell ref="A8:S8"/>
    <mergeCell ref="A3:U3"/>
    <mergeCell ref="A4:U4"/>
    <mergeCell ref="A5:J5"/>
    <mergeCell ref="Q5:U5"/>
    <mergeCell ref="A6:A7"/>
    <mergeCell ref="B6:B7"/>
    <mergeCell ref="D6:D7"/>
    <mergeCell ref="E6:E7"/>
    <mergeCell ref="F6:F7"/>
    <mergeCell ref="H6:H7"/>
    <mergeCell ref="A2:U2"/>
    <mergeCell ref="A18:U18"/>
    <mergeCell ref="A1:U1"/>
  </mergeCells>
  <printOptions horizontalCentered="1"/>
  <pageMargins left="0" right="0" top="0" bottom="0" header="0" footer="0"/>
  <pageSetup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Z12"/>
  <sheetViews>
    <sheetView view="pageBreakPreview" zoomScale="64" zoomScaleNormal="75" zoomScaleSheetLayoutView="64" zoomScalePageLayoutView="0" workbookViewId="0" topLeftCell="A1">
      <selection activeCell="A4" sqref="A4:U4"/>
    </sheetView>
  </sheetViews>
  <sheetFormatPr defaultColWidth="9.140625" defaultRowHeight="12.75"/>
  <cols>
    <col min="1" max="1" width="3.57421875" style="18" customWidth="1"/>
    <col min="2" max="2" width="18.28125" style="19" customWidth="1"/>
    <col min="3" max="3" width="15.421875" style="19" hidden="1" customWidth="1"/>
    <col min="4" max="4" width="5.57421875" style="19" customWidth="1"/>
    <col min="5" max="5" width="34.7109375" style="19" customWidth="1"/>
    <col min="6" max="6" width="10.00390625" style="19" hidden="1" customWidth="1"/>
    <col min="7" max="7" width="10.00390625" style="19" customWidth="1"/>
    <col min="8" max="8" width="13.8515625" style="19" customWidth="1"/>
    <col min="9" max="9" width="5.421875" style="18" customWidth="1"/>
    <col min="10" max="10" width="7.7109375" style="18" customWidth="1"/>
    <col min="11" max="11" width="3.8515625" style="18" customWidth="1"/>
    <col min="12" max="12" width="5.140625" style="18" customWidth="1"/>
    <col min="13" max="13" width="7.7109375" style="18" customWidth="1"/>
    <col min="14" max="14" width="3.7109375" style="18" customWidth="1"/>
    <col min="15" max="15" width="5.140625" style="18" customWidth="1"/>
    <col min="16" max="16" width="7.7109375" style="18" customWidth="1"/>
    <col min="17" max="17" width="4.140625" style="18" customWidth="1"/>
    <col min="18" max="18" width="4.28125" style="18" customWidth="1"/>
    <col min="19" max="19" width="6.421875" style="18" customWidth="1"/>
    <col min="20" max="20" width="5.8515625" style="18" hidden="1" customWidth="1"/>
    <col min="21" max="21" width="7.28125" style="18" customWidth="1"/>
    <col min="22" max="22" width="5.28125" style="18" customWidth="1"/>
    <col min="23" max="16384" width="9.140625" style="18" customWidth="1"/>
  </cols>
  <sheetData>
    <row r="1" spans="1:26" s="1" customFormat="1" ht="28.5" customHeight="1">
      <c r="A1" s="129" t="s">
        <v>182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28"/>
      <c r="W1" s="28"/>
      <c r="X1" s="28"/>
      <c r="Y1" s="28"/>
      <c r="Z1" s="28"/>
    </row>
    <row r="2" spans="1:25" s="3" customFormat="1" ht="21" customHeight="1">
      <c r="A2" s="130" t="s">
        <v>206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37"/>
      <c r="W2" s="37"/>
      <c r="X2" s="37"/>
      <c r="Y2" s="2"/>
    </row>
    <row r="3" spans="1:25" s="3" customFormat="1" ht="21" customHeight="1">
      <c r="A3" s="131" t="s">
        <v>205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7"/>
      <c r="W3" s="37"/>
      <c r="X3" s="37"/>
      <c r="Y3" s="2"/>
    </row>
    <row r="4" spans="1:25" s="3" customFormat="1" ht="21" customHeight="1">
      <c r="A4" s="132" t="s">
        <v>239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38"/>
      <c r="W4" s="38"/>
      <c r="X4" s="38"/>
      <c r="Y4" s="38"/>
    </row>
    <row r="5" spans="1:25" s="6" customFormat="1" ht="15.75" customHeight="1">
      <c r="A5" s="133" t="s">
        <v>116</v>
      </c>
      <c r="B5" s="133"/>
      <c r="C5" s="133"/>
      <c r="D5" s="133"/>
      <c r="E5" s="133"/>
      <c r="F5" s="133"/>
      <c r="G5" s="133"/>
      <c r="H5" s="133"/>
      <c r="I5" s="133"/>
      <c r="J5" s="133"/>
      <c r="K5" s="4"/>
      <c r="L5" s="5"/>
      <c r="Q5" s="134">
        <v>43420</v>
      </c>
      <c r="R5" s="134"/>
      <c r="S5" s="134"/>
      <c r="T5" s="134"/>
      <c r="U5" s="134"/>
      <c r="V5" s="35"/>
      <c r="W5" s="35"/>
      <c r="X5" s="35"/>
      <c r="Y5" s="35"/>
    </row>
    <row r="6" spans="1:22" s="17" customFormat="1" ht="15" customHeight="1">
      <c r="A6" s="136" t="s">
        <v>0</v>
      </c>
      <c r="B6" s="148" t="s">
        <v>1</v>
      </c>
      <c r="C6" s="33"/>
      <c r="D6" s="150" t="s">
        <v>2</v>
      </c>
      <c r="E6" s="148" t="s">
        <v>4</v>
      </c>
      <c r="F6" s="148" t="s">
        <v>5</v>
      </c>
      <c r="G6" s="33"/>
      <c r="H6" s="148" t="s">
        <v>6</v>
      </c>
      <c r="I6" s="159" t="s">
        <v>33</v>
      </c>
      <c r="J6" s="160"/>
      <c r="K6" s="161"/>
      <c r="L6" s="162" t="s">
        <v>7</v>
      </c>
      <c r="M6" s="163"/>
      <c r="N6" s="164"/>
      <c r="O6" s="159" t="s">
        <v>8</v>
      </c>
      <c r="P6" s="160"/>
      <c r="Q6" s="161"/>
      <c r="R6" s="141" t="s">
        <v>9</v>
      </c>
      <c r="S6" s="135" t="s">
        <v>10</v>
      </c>
      <c r="T6" s="22"/>
      <c r="U6" s="152" t="s">
        <v>11</v>
      </c>
      <c r="V6" s="165" t="s">
        <v>62</v>
      </c>
    </row>
    <row r="7" spans="1:22" s="17" customFormat="1" ht="38.25" customHeight="1">
      <c r="A7" s="136"/>
      <c r="B7" s="149"/>
      <c r="C7" s="34"/>
      <c r="D7" s="151"/>
      <c r="E7" s="149"/>
      <c r="F7" s="149"/>
      <c r="G7" s="34"/>
      <c r="H7" s="149"/>
      <c r="I7" s="7" t="s">
        <v>12</v>
      </c>
      <c r="J7" s="8" t="s">
        <v>13</v>
      </c>
      <c r="K7" s="7" t="s">
        <v>0</v>
      </c>
      <c r="L7" s="7" t="s">
        <v>12</v>
      </c>
      <c r="M7" s="8" t="s">
        <v>13</v>
      </c>
      <c r="N7" s="7" t="s">
        <v>0</v>
      </c>
      <c r="O7" s="7" t="s">
        <v>12</v>
      </c>
      <c r="P7" s="8" t="s">
        <v>13</v>
      </c>
      <c r="Q7" s="7" t="s">
        <v>0</v>
      </c>
      <c r="R7" s="141"/>
      <c r="S7" s="135"/>
      <c r="T7" s="22"/>
      <c r="U7" s="152"/>
      <c r="V7" s="165"/>
    </row>
    <row r="8" spans="1:22" s="17" customFormat="1" ht="21" customHeight="1">
      <c r="A8" s="153" t="s">
        <v>112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5"/>
    </row>
    <row r="9" spans="1:22" s="16" customFormat="1" ht="46.5" customHeight="1">
      <c r="A9" s="9">
        <f>RANK(U9,U$9:U$11,0)</f>
        <v>1</v>
      </c>
      <c r="B9" s="55" t="s">
        <v>208</v>
      </c>
      <c r="C9" s="56" t="s">
        <v>45</v>
      </c>
      <c r="D9" s="57" t="s">
        <v>44</v>
      </c>
      <c r="E9" s="73" t="s">
        <v>192</v>
      </c>
      <c r="F9" s="67" t="s">
        <v>193</v>
      </c>
      <c r="G9" s="68" t="s">
        <v>194</v>
      </c>
      <c r="H9" s="74" t="s">
        <v>15</v>
      </c>
      <c r="I9" s="23">
        <v>186.5</v>
      </c>
      <c r="J9" s="24">
        <f>I9/3.1</f>
        <v>60.16129032258064</v>
      </c>
      <c r="K9" s="25">
        <f>RANK(J9,J$9:J$11,0)</f>
        <v>1</v>
      </c>
      <c r="L9" s="23">
        <v>187.5</v>
      </c>
      <c r="M9" s="24">
        <f>L9/3.1</f>
        <v>60.483870967741936</v>
      </c>
      <c r="N9" s="25">
        <f>RANK(M9,M$9:M$11,0)</f>
        <v>1</v>
      </c>
      <c r="O9" s="23">
        <v>202</v>
      </c>
      <c r="P9" s="24">
        <f>O9/3.1</f>
        <v>65.16129032258064</v>
      </c>
      <c r="Q9" s="25">
        <f>RANK(P9,P$9:P$11,0)</f>
        <v>1</v>
      </c>
      <c r="R9" s="23"/>
      <c r="S9" s="26">
        <f>O9+L9+I9</f>
        <v>576</v>
      </c>
      <c r="T9" s="26"/>
      <c r="U9" s="24">
        <f>S9/3.1/3</f>
        <v>61.935483870967744</v>
      </c>
      <c r="V9" s="23"/>
    </row>
    <row r="10" spans="1:22" s="16" customFormat="1" ht="46.5" customHeight="1">
      <c r="A10" s="9">
        <f>RANK(U10,U$9:U$11,0)</f>
        <v>2</v>
      </c>
      <c r="B10" s="93" t="s">
        <v>141</v>
      </c>
      <c r="C10" s="80" t="s">
        <v>45</v>
      </c>
      <c r="D10" s="74" t="s">
        <v>44</v>
      </c>
      <c r="E10" s="128" t="s">
        <v>235</v>
      </c>
      <c r="F10" s="99" t="s">
        <v>234</v>
      </c>
      <c r="G10" s="74" t="s">
        <v>233</v>
      </c>
      <c r="H10" s="74" t="s">
        <v>207</v>
      </c>
      <c r="I10" s="51">
        <v>177</v>
      </c>
      <c r="J10" s="52">
        <f>I10/3.1</f>
        <v>57.096774193548384</v>
      </c>
      <c r="K10" s="102">
        <f>RANK(J10,J$9:J$11,0)</f>
        <v>2</v>
      </c>
      <c r="L10" s="51">
        <v>179</v>
      </c>
      <c r="M10" s="52">
        <f>L10/3.1</f>
        <v>57.74193548387097</v>
      </c>
      <c r="N10" s="102">
        <f>RANK(M10,M$9:M$11,0)</f>
        <v>2</v>
      </c>
      <c r="O10" s="51">
        <v>187</v>
      </c>
      <c r="P10" s="52">
        <f>O10/3.1</f>
        <v>60.32258064516129</v>
      </c>
      <c r="Q10" s="102">
        <f>RANK(P10,P$9:P$11,0)</f>
        <v>2</v>
      </c>
      <c r="R10" s="51"/>
      <c r="S10" s="53">
        <f>O10+L10+I10</f>
        <v>543</v>
      </c>
      <c r="T10" s="53"/>
      <c r="U10" s="52">
        <f>S10/3.1/3</f>
        <v>58.387096774193544</v>
      </c>
      <c r="V10" s="51"/>
    </row>
    <row r="11" spans="1:22" s="16" customFormat="1" ht="46.5" customHeight="1">
      <c r="A11" s="9"/>
      <c r="B11" s="90" t="s">
        <v>209</v>
      </c>
      <c r="C11" s="83" t="s">
        <v>232</v>
      </c>
      <c r="D11" s="88" t="s">
        <v>44</v>
      </c>
      <c r="E11" s="128" t="s">
        <v>235</v>
      </c>
      <c r="F11" s="112" t="s">
        <v>234</v>
      </c>
      <c r="G11" s="91" t="s">
        <v>233</v>
      </c>
      <c r="H11" s="74" t="s">
        <v>207</v>
      </c>
      <c r="I11" s="191" t="s">
        <v>241</v>
      </c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3"/>
      <c r="V11" s="23"/>
    </row>
    <row r="12" spans="1:21" s="47" customFormat="1" ht="32.25" customHeight="1">
      <c r="A12" s="138" t="s">
        <v>181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</row>
  </sheetData>
  <sheetProtection/>
  <mergeCells count="22">
    <mergeCell ref="V6:V7"/>
    <mergeCell ref="A8:V8"/>
    <mergeCell ref="A12:U12"/>
    <mergeCell ref="I11:U11"/>
    <mergeCell ref="I6:K6"/>
    <mergeCell ref="L6:N6"/>
    <mergeCell ref="O6:Q6"/>
    <mergeCell ref="R6:R7"/>
    <mergeCell ref="S6:S7"/>
    <mergeCell ref="U6:U7"/>
    <mergeCell ref="A6:A7"/>
    <mergeCell ref="B6:B7"/>
    <mergeCell ref="D6:D7"/>
    <mergeCell ref="E6:E7"/>
    <mergeCell ref="F6:F7"/>
    <mergeCell ref="H6:H7"/>
    <mergeCell ref="A1:U1"/>
    <mergeCell ref="A2:U2"/>
    <mergeCell ref="A3:U3"/>
    <mergeCell ref="A4:U4"/>
    <mergeCell ref="A5:J5"/>
    <mergeCell ref="Q5:U5"/>
  </mergeCells>
  <printOptions horizontalCentered="1"/>
  <pageMargins left="0" right="0" top="0" bottom="0" header="0" footer="0"/>
  <pageSetup horizontalDpi="600" verticalDpi="600" orientation="landscape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Z22"/>
  <sheetViews>
    <sheetView view="pageBreakPreview" zoomScale="64" zoomScaleNormal="75" zoomScaleSheetLayoutView="64" zoomScalePageLayoutView="0" workbookViewId="0" topLeftCell="A7">
      <selection activeCell="B9" sqref="B9:H9"/>
    </sheetView>
  </sheetViews>
  <sheetFormatPr defaultColWidth="9.140625" defaultRowHeight="12.75"/>
  <cols>
    <col min="1" max="1" width="3.57421875" style="18" customWidth="1"/>
    <col min="2" max="2" width="18.28125" style="19" customWidth="1"/>
    <col min="3" max="3" width="15.421875" style="19" hidden="1" customWidth="1"/>
    <col min="4" max="4" width="5.57421875" style="19" customWidth="1"/>
    <col min="5" max="5" width="34.7109375" style="19" customWidth="1"/>
    <col min="6" max="6" width="10.00390625" style="19" hidden="1" customWidth="1"/>
    <col min="7" max="7" width="10.00390625" style="19" customWidth="1"/>
    <col min="8" max="8" width="13.8515625" style="19" customWidth="1"/>
    <col min="9" max="9" width="5.421875" style="18" customWidth="1"/>
    <col min="10" max="10" width="7.7109375" style="18" customWidth="1"/>
    <col min="11" max="11" width="3.8515625" style="18" customWidth="1"/>
    <col min="12" max="12" width="5.140625" style="18" customWidth="1"/>
    <col min="13" max="13" width="7.7109375" style="18" customWidth="1"/>
    <col min="14" max="14" width="3.7109375" style="18" customWidth="1"/>
    <col min="15" max="15" width="5.140625" style="18" customWidth="1"/>
    <col min="16" max="16" width="7.7109375" style="18" customWidth="1"/>
    <col min="17" max="17" width="4.140625" style="18" customWidth="1"/>
    <col min="18" max="18" width="4.28125" style="18" customWidth="1"/>
    <col min="19" max="19" width="6.421875" style="18" customWidth="1"/>
    <col min="20" max="20" width="5.8515625" style="18" hidden="1" customWidth="1"/>
    <col min="21" max="21" width="7.28125" style="18" customWidth="1"/>
    <col min="22" max="22" width="5.28125" style="18" customWidth="1"/>
    <col min="23" max="16384" width="9.140625" style="18" customWidth="1"/>
  </cols>
  <sheetData>
    <row r="1" spans="1:26" s="1" customFormat="1" ht="28.5" customHeight="1">
      <c r="A1" s="129" t="s">
        <v>182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28"/>
      <c r="W1" s="28"/>
      <c r="X1" s="28"/>
      <c r="Y1" s="28"/>
      <c r="Z1" s="28"/>
    </row>
    <row r="2" spans="1:25" s="3" customFormat="1" ht="21" customHeight="1">
      <c r="A2" s="130" t="s">
        <v>202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37"/>
      <c r="W2" s="37"/>
      <c r="X2" s="37"/>
      <c r="Y2" s="2"/>
    </row>
    <row r="3" spans="1:25" s="3" customFormat="1" ht="21" customHeight="1">
      <c r="A3" s="131" t="s">
        <v>203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7"/>
      <c r="W3" s="37"/>
      <c r="X3" s="37"/>
      <c r="Y3" s="2"/>
    </row>
    <row r="4" spans="1:25" s="3" customFormat="1" ht="21" customHeight="1">
      <c r="A4" s="132" t="s">
        <v>239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38"/>
      <c r="W4" s="38"/>
      <c r="X4" s="38"/>
      <c r="Y4" s="38"/>
    </row>
    <row r="5" spans="1:25" s="6" customFormat="1" ht="15.75" customHeight="1">
      <c r="A5" s="133" t="s">
        <v>116</v>
      </c>
      <c r="B5" s="133"/>
      <c r="C5" s="133"/>
      <c r="D5" s="133"/>
      <c r="E5" s="133"/>
      <c r="F5" s="133"/>
      <c r="G5" s="133"/>
      <c r="H5" s="133"/>
      <c r="I5" s="133"/>
      <c r="J5" s="133"/>
      <c r="K5" s="4"/>
      <c r="L5" s="5"/>
      <c r="Q5" s="134">
        <v>43420</v>
      </c>
      <c r="R5" s="134"/>
      <c r="S5" s="134"/>
      <c r="T5" s="134"/>
      <c r="U5" s="134"/>
      <c r="V5" s="35"/>
      <c r="W5" s="35"/>
      <c r="X5" s="35"/>
      <c r="Y5" s="35"/>
    </row>
    <row r="6" spans="1:22" s="17" customFormat="1" ht="15" customHeight="1">
      <c r="A6" s="136" t="s">
        <v>0</v>
      </c>
      <c r="B6" s="148" t="s">
        <v>1</v>
      </c>
      <c r="C6" s="33"/>
      <c r="D6" s="150" t="s">
        <v>2</v>
      </c>
      <c r="E6" s="148" t="s">
        <v>4</v>
      </c>
      <c r="F6" s="148" t="s">
        <v>5</v>
      </c>
      <c r="G6" s="33"/>
      <c r="H6" s="148" t="s">
        <v>6</v>
      </c>
      <c r="I6" s="159" t="s">
        <v>33</v>
      </c>
      <c r="J6" s="160"/>
      <c r="K6" s="161"/>
      <c r="L6" s="162" t="s">
        <v>7</v>
      </c>
      <c r="M6" s="163"/>
      <c r="N6" s="164"/>
      <c r="O6" s="159" t="s">
        <v>8</v>
      </c>
      <c r="P6" s="160"/>
      <c r="Q6" s="161"/>
      <c r="R6" s="141" t="s">
        <v>9</v>
      </c>
      <c r="S6" s="135" t="s">
        <v>10</v>
      </c>
      <c r="T6" s="22"/>
      <c r="U6" s="152" t="s">
        <v>11</v>
      </c>
      <c r="V6" s="165" t="s">
        <v>62</v>
      </c>
    </row>
    <row r="7" spans="1:22" s="17" customFormat="1" ht="38.25" customHeight="1">
      <c r="A7" s="136"/>
      <c r="B7" s="149"/>
      <c r="C7" s="34"/>
      <c r="D7" s="151"/>
      <c r="E7" s="149"/>
      <c r="F7" s="149"/>
      <c r="G7" s="34"/>
      <c r="H7" s="149"/>
      <c r="I7" s="7" t="s">
        <v>12</v>
      </c>
      <c r="J7" s="8" t="s">
        <v>13</v>
      </c>
      <c r="K7" s="7" t="s">
        <v>0</v>
      </c>
      <c r="L7" s="7" t="s">
        <v>12</v>
      </c>
      <c r="M7" s="8" t="s">
        <v>13</v>
      </c>
      <c r="N7" s="7" t="s">
        <v>0</v>
      </c>
      <c r="O7" s="7" t="s">
        <v>12</v>
      </c>
      <c r="P7" s="8" t="s">
        <v>13</v>
      </c>
      <c r="Q7" s="7" t="s">
        <v>0</v>
      </c>
      <c r="R7" s="141"/>
      <c r="S7" s="135"/>
      <c r="T7" s="22"/>
      <c r="U7" s="152"/>
      <c r="V7" s="165"/>
    </row>
    <row r="8" spans="1:22" s="16" customFormat="1" ht="16.5" customHeight="1">
      <c r="A8" s="153" t="s">
        <v>114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5"/>
      <c r="V8" s="30"/>
    </row>
    <row r="9" spans="1:22" s="16" customFormat="1" ht="27" customHeight="1">
      <c r="A9" s="9">
        <f>RANK(U9,U$9:U$14,0)</f>
        <v>1</v>
      </c>
      <c r="B9" s="55" t="s">
        <v>80</v>
      </c>
      <c r="C9" s="56" t="s">
        <v>79</v>
      </c>
      <c r="D9" s="57" t="s">
        <v>35</v>
      </c>
      <c r="E9" s="60" t="s">
        <v>143</v>
      </c>
      <c r="F9" s="106" t="s">
        <v>159</v>
      </c>
      <c r="G9" s="92" t="s">
        <v>162</v>
      </c>
      <c r="H9" s="39" t="s">
        <v>15</v>
      </c>
      <c r="I9" s="23">
        <v>182</v>
      </c>
      <c r="J9" s="24">
        <f>I9/2.6</f>
        <v>70</v>
      </c>
      <c r="K9" s="25">
        <f>RANK(J9,J$9:J$14,0)</f>
        <v>1</v>
      </c>
      <c r="L9" s="23">
        <v>182.5</v>
      </c>
      <c r="M9" s="24">
        <f>L9/2.6</f>
        <v>70.1923076923077</v>
      </c>
      <c r="N9" s="25">
        <f>RANK(M9,M$9:M$14,0)</f>
        <v>1</v>
      </c>
      <c r="O9" s="23">
        <v>179</v>
      </c>
      <c r="P9" s="24">
        <f>O9/2.6</f>
        <v>68.84615384615384</v>
      </c>
      <c r="Q9" s="25">
        <f>RANK(P9,P$9:P$14,0)</f>
        <v>1</v>
      </c>
      <c r="R9" s="23"/>
      <c r="S9" s="26">
        <f>O9+L9+I9</f>
        <v>543.5</v>
      </c>
      <c r="T9" s="26"/>
      <c r="U9" s="29">
        <f>S9/2.6/3</f>
        <v>69.67948717948717</v>
      </c>
      <c r="V9" s="23" t="s">
        <v>35</v>
      </c>
    </row>
    <row r="10" spans="1:22" s="16" customFormat="1" ht="30.75" customHeight="1">
      <c r="A10" s="9">
        <f>RANK(U10,U$9:U$14,0)</f>
        <v>2</v>
      </c>
      <c r="B10" s="82" t="s">
        <v>102</v>
      </c>
      <c r="C10" s="64" t="s">
        <v>36</v>
      </c>
      <c r="D10" s="84" t="s">
        <v>44</v>
      </c>
      <c r="E10" s="76" t="s">
        <v>104</v>
      </c>
      <c r="F10" s="85" t="s">
        <v>103</v>
      </c>
      <c r="G10" s="77" t="s">
        <v>73</v>
      </c>
      <c r="H10" s="39" t="s">
        <v>15</v>
      </c>
      <c r="I10" s="23">
        <v>168.5</v>
      </c>
      <c r="J10" s="24">
        <f>I10/2.6</f>
        <v>64.8076923076923</v>
      </c>
      <c r="K10" s="25">
        <f>RANK(J10,J$9:J$14,0)</f>
        <v>2</v>
      </c>
      <c r="L10" s="23">
        <v>167</v>
      </c>
      <c r="M10" s="24">
        <f>L10/2.6</f>
        <v>64.23076923076923</v>
      </c>
      <c r="N10" s="25">
        <f>RANK(M10,M$9:M$14,0)</f>
        <v>2</v>
      </c>
      <c r="O10" s="23">
        <v>175</v>
      </c>
      <c r="P10" s="24">
        <f>O10/2.6</f>
        <v>67.3076923076923</v>
      </c>
      <c r="Q10" s="25">
        <f>RANK(P10,P$9:P$14,0)</f>
        <v>2</v>
      </c>
      <c r="R10" s="23"/>
      <c r="S10" s="26">
        <f>O10+L10+I10</f>
        <v>510.5</v>
      </c>
      <c r="T10" s="26"/>
      <c r="U10" s="29">
        <f>S10/2.6/3</f>
        <v>65.44871794871794</v>
      </c>
      <c r="V10" s="23" t="s">
        <v>35</v>
      </c>
    </row>
    <row r="11" spans="1:22" s="16" customFormat="1" ht="27" customHeight="1">
      <c r="A11" s="9">
        <f>RANK(U11,U$9:U$14,0)</f>
        <v>3</v>
      </c>
      <c r="B11" s="93" t="s">
        <v>147</v>
      </c>
      <c r="C11" s="83" t="s">
        <v>154</v>
      </c>
      <c r="D11" s="88" t="s">
        <v>44</v>
      </c>
      <c r="E11" s="97" t="s">
        <v>119</v>
      </c>
      <c r="F11" s="94" t="s">
        <v>67</v>
      </c>
      <c r="G11" s="97" t="s">
        <v>15</v>
      </c>
      <c r="H11" s="57" t="s">
        <v>15</v>
      </c>
      <c r="I11" s="23">
        <v>167</v>
      </c>
      <c r="J11" s="24">
        <f>I11/2.6</f>
        <v>64.23076923076923</v>
      </c>
      <c r="K11" s="25">
        <f>RANK(J11,J$9:J$14,0)</f>
        <v>3</v>
      </c>
      <c r="L11" s="23">
        <v>164.5</v>
      </c>
      <c r="M11" s="24">
        <f>L11/2.6</f>
        <v>63.26923076923077</v>
      </c>
      <c r="N11" s="25">
        <f>RANK(M11,M$9:M$14,0)</f>
        <v>3</v>
      </c>
      <c r="O11" s="23">
        <v>170.5</v>
      </c>
      <c r="P11" s="24">
        <f>O11/2.6</f>
        <v>65.57692307692308</v>
      </c>
      <c r="Q11" s="25">
        <f>RANK(P11,P$9:P$14,0)</f>
        <v>6</v>
      </c>
      <c r="R11" s="23"/>
      <c r="S11" s="26">
        <f>O11+L11+I11</f>
        <v>502</v>
      </c>
      <c r="T11" s="26"/>
      <c r="U11" s="29">
        <f>S11/2.6/3</f>
        <v>64.35897435897435</v>
      </c>
      <c r="V11" s="23" t="s">
        <v>35</v>
      </c>
    </row>
    <row r="12" spans="1:22" s="16" customFormat="1" ht="27" customHeight="1">
      <c r="A12" s="9">
        <f>RANK(U12,U$9:U$14,0)</f>
        <v>4</v>
      </c>
      <c r="B12" s="90" t="s">
        <v>111</v>
      </c>
      <c r="C12" s="83" t="s">
        <v>110</v>
      </c>
      <c r="D12" s="88" t="s">
        <v>35</v>
      </c>
      <c r="E12" s="93" t="s">
        <v>138</v>
      </c>
      <c r="F12" s="69" t="s">
        <v>71</v>
      </c>
      <c r="G12" s="100" t="s">
        <v>15</v>
      </c>
      <c r="H12" s="39" t="s">
        <v>15</v>
      </c>
      <c r="I12" s="23">
        <v>160.5</v>
      </c>
      <c r="J12" s="24">
        <f>I12/2.6</f>
        <v>61.730769230769226</v>
      </c>
      <c r="K12" s="25">
        <f>RANK(J12,J$9:J$14,0)</f>
        <v>4</v>
      </c>
      <c r="L12" s="23">
        <v>161.5</v>
      </c>
      <c r="M12" s="24">
        <f>L12/2.6</f>
        <v>62.11538461538461</v>
      </c>
      <c r="N12" s="25">
        <f>RANK(M12,M$9:M$14,0)</f>
        <v>4</v>
      </c>
      <c r="O12" s="23">
        <v>171.5</v>
      </c>
      <c r="P12" s="24">
        <f>O12/2.6</f>
        <v>65.96153846153845</v>
      </c>
      <c r="Q12" s="25">
        <f>RANK(P12,P$9:P$14,0)</f>
        <v>3</v>
      </c>
      <c r="R12" s="23"/>
      <c r="S12" s="26">
        <f>O12+L12+I12</f>
        <v>493.5</v>
      </c>
      <c r="T12" s="26"/>
      <c r="U12" s="29">
        <f>S12/2.6/3</f>
        <v>63.26923076923077</v>
      </c>
      <c r="V12" s="23" t="s">
        <v>35</v>
      </c>
    </row>
    <row r="13" spans="1:22" s="16" customFormat="1" ht="27" customHeight="1">
      <c r="A13" s="9">
        <f>RANK(U13,U$9:U$14,0)</f>
        <v>5</v>
      </c>
      <c r="B13" s="63" t="s">
        <v>108</v>
      </c>
      <c r="C13" s="64" t="s">
        <v>107</v>
      </c>
      <c r="D13" s="65" t="s">
        <v>44</v>
      </c>
      <c r="E13" s="93" t="s">
        <v>138</v>
      </c>
      <c r="F13" s="69" t="s">
        <v>71</v>
      </c>
      <c r="G13" s="100" t="s">
        <v>15</v>
      </c>
      <c r="H13" s="74" t="s">
        <v>15</v>
      </c>
      <c r="I13" s="23">
        <v>159.5</v>
      </c>
      <c r="J13" s="24">
        <f>I13/2.6</f>
        <v>61.34615384615385</v>
      </c>
      <c r="K13" s="25">
        <f>RANK(J13,J$9:J$14,0)</f>
        <v>5</v>
      </c>
      <c r="L13" s="23">
        <v>157.5</v>
      </c>
      <c r="M13" s="24">
        <f>L13/2.6</f>
        <v>60.57692307692307</v>
      </c>
      <c r="N13" s="25">
        <f>RANK(M13,M$9:M$14,0)</f>
        <v>5</v>
      </c>
      <c r="O13" s="23">
        <v>171.5</v>
      </c>
      <c r="P13" s="24">
        <f>O13/2.6</f>
        <v>65.96153846153845</v>
      </c>
      <c r="Q13" s="25">
        <f>RANK(P13,P$9:P$14,0)</f>
        <v>3</v>
      </c>
      <c r="R13" s="23"/>
      <c r="S13" s="26">
        <f>O13+L13+I13</f>
        <v>488.5</v>
      </c>
      <c r="T13" s="26"/>
      <c r="U13" s="29">
        <f>S13/2.6/3</f>
        <v>62.62820512820513</v>
      </c>
      <c r="V13" s="23" t="s">
        <v>204</v>
      </c>
    </row>
    <row r="14" spans="1:22" s="16" customFormat="1" ht="27" customHeight="1">
      <c r="A14" s="9">
        <f>RANK(U14,U$9:U$14,0)</f>
        <v>6</v>
      </c>
      <c r="B14" s="96" t="s">
        <v>156</v>
      </c>
      <c r="C14" s="83" t="s">
        <v>155</v>
      </c>
      <c r="D14" s="88" t="s">
        <v>44</v>
      </c>
      <c r="E14" s="116" t="s">
        <v>137</v>
      </c>
      <c r="F14" s="94" t="s">
        <v>30</v>
      </c>
      <c r="G14" s="100" t="s">
        <v>32</v>
      </c>
      <c r="H14" s="39" t="s">
        <v>15</v>
      </c>
      <c r="I14" s="23">
        <v>156</v>
      </c>
      <c r="J14" s="24">
        <f>I14/2.6</f>
        <v>60</v>
      </c>
      <c r="K14" s="25">
        <f>RANK(J14,J$9:J$14,0)</f>
        <v>6</v>
      </c>
      <c r="L14" s="23">
        <v>152.5</v>
      </c>
      <c r="M14" s="24">
        <f>L14/2.6</f>
        <v>58.65384615384615</v>
      </c>
      <c r="N14" s="25">
        <f>RANK(M14,M$9:M$14,0)</f>
        <v>6</v>
      </c>
      <c r="O14" s="23">
        <v>171.5</v>
      </c>
      <c r="P14" s="24">
        <f>O14/2.6</f>
        <v>65.96153846153845</v>
      </c>
      <c r="Q14" s="25">
        <f>RANK(P14,P$9:P$14,0)</f>
        <v>3</v>
      </c>
      <c r="R14" s="23"/>
      <c r="S14" s="26">
        <f>O14+L14+I14</f>
        <v>480</v>
      </c>
      <c r="T14" s="26"/>
      <c r="U14" s="29">
        <f>S14/2.6/3</f>
        <v>61.53846153846154</v>
      </c>
      <c r="V14" s="23" t="s">
        <v>242</v>
      </c>
    </row>
    <row r="15" spans="1:22" s="17" customFormat="1" ht="21" customHeight="1">
      <c r="A15" s="153" t="s">
        <v>112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5"/>
    </row>
    <row r="16" spans="1:22" s="16" customFormat="1" ht="30" customHeight="1">
      <c r="A16" s="9">
        <f>RANK(U16,U$16:U$21,0)</f>
        <v>1</v>
      </c>
      <c r="B16" s="71" t="s">
        <v>101</v>
      </c>
      <c r="C16" s="58" t="s">
        <v>100</v>
      </c>
      <c r="D16" s="72">
        <v>1</v>
      </c>
      <c r="E16" s="128" t="s">
        <v>238</v>
      </c>
      <c r="F16" s="123" t="s">
        <v>237</v>
      </c>
      <c r="G16" s="99" t="s">
        <v>236</v>
      </c>
      <c r="H16" s="74" t="s">
        <v>15</v>
      </c>
      <c r="I16" s="23">
        <v>171.5</v>
      </c>
      <c r="J16" s="24">
        <f>I16/2.6</f>
        <v>65.96153846153845</v>
      </c>
      <c r="K16" s="25">
        <f>RANK(J16,J$16:J$21,0)</f>
        <v>1</v>
      </c>
      <c r="L16" s="23">
        <v>166.5</v>
      </c>
      <c r="M16" s="24">
        <f>L16/2.6</f>
        <v>64.03846153846153</v>
      </c>
      <c r="N16" s="25">
        <f>RANK(M16,M$16:M$21,0)</f>
        <v>1</v>
      </c>
      <c r="O16" s="23">
        <v>174.5</v>
      </c>
      <c r="P16" s="24">
        <f>O16/2.6</f>
        <v>67.11538461538461</v>
      </c>
      <c r="Q16" s="25">
        <f>RANK(P16,P$16:P$21,0)</f>
        <v>1</v>
      </c>
      <c r="R16" s="23"/>
      <c r="S16" s="26">
        <f>O16+L16+I16</f>
        <v>512.5</v>
      </c>
      <c r="T16" s="26"/>
      <c r="U16" s="24">
        <f>S16/2.6/3</f>
        <v>65.7051282051282</v>
      </c>
      <c r="V16" s="23"/>
    </row>
    <row r="17" spans="1:22" s="16" customFormat="1" ht="30" customHeight="1">
      <c r="A17" s="9">
        <f>RANK(U17,U$16:U$21,0)</f>
        <v>2</v>
      </c>
      <c r="B17" s="82" t="s">
        <v>160</v>
      </c>
      <c r="C17" s="64" t="s">
        <v>59</v>
      </c>
      <c r="D17" s="84" t="s">
        <v>14</v>
      </c>
      <c r="E17" s="73" t="s">
        <v>161</v>
      </c>
      <c r="F17" s="78" t="s">
        <v>45</v>
      </c>
      <c r="G17" s="79" t="s">
        <v>73</v>
      </c>
      <c r="H17" s="57" t="s">
        <v>15</v>
      </c>
      <c r="I17" s="23">
        <v>166.5</v>
      </c>
      <c r="J17" s="24">
        <f>I17/2.6</f>
        <v>64.03846153846153</v>
      </c>
      <c r="K17" s="25">
        <f>RANK(J17,J$16:J$21,0)</f>
        <v>2</v>
      </c>
      <c r="L17" s="23">
        <v>162.5</v>
      </c>
      <c r="M17" s="24">
        <f>L17/2.6</f>
        <v>62.5</v>
      </c>
      <c r="N17" s="25">
        <f>RANK(M17,M$16:M$21,0)</f>
        <v>2</v>
      </c>
      <c r="O17" s="23">
        <v>158.5</v>
      </c>
      <c r="P17" s="24">
        <f>O17/2.6</f>
        <v>60.96153846153846</v>
      </c>
      <c r="Q17" s="25">
        <f>RANK(P17,P$16:P$21,0)</f>
        <v>6</v>
      </c>
      <c r="R17" s="23"/>
      <c r="S17" s="26">
        <f>O17+L17+I17</f>
        <v>487.5</v>
      </c>
      <c r="T17" s="26"/>
      <c r="U17" s="24">
        <f>S17/2.6/3</f>
        <v>62.5</v>
      </c>
      <c r="V17" s="23"/>
    </row>
    <row r="18" spans="1:22" s="16" customFormat="1" ht="30" customHeight="1">
      <c r="A18" s="9">
        <f>RANK(U18,U$16:U$21,0)</f>
        <v>3</v>
      </c>
      <c r="B18" s="93" t="s">
        <v>128</v>
      </c>
      <c r="C18" s="83"/>
      <c r="D18" s="88" t="s">
        <v>204</v>
      </c>
      <c r="E18" s="93" t="s">
        <v>244</v>
      </c>
      <c r="F18" s="98" t="s">
        <v>245</v>
      </c>
      <c r="G18" s="121" t="s">
        <v>246</v>
      </c>
      <c r="H18" s="88" t="s">
        <v>188</v>
      </c>
      <c r="I18" s="23">
        <v>158.5</v>
      </c>
      <c r="J18" s="24">
        <f>I18/2.6</f>
        <v>60.96153846153846</v>
      </c>
      <c r="K18" s="25">
        <f>RANK(J18,J$16:J$21,0)</f>
        <v>3</v>
      </c>
      <c r="L18" s="23">
        <v>155</v>
      </c>
      <c r="M18" s="24">
        <f>L18/2.6</f>
        <v>59.61538461538461</v>
      </c>
      <c r="N18" s="25">
        <f>RANK(M18,M$16:M$21,0)</f>
        <v>4</v>
      </c>
      <c r="O18" s="23">
        <v>168.5</v>
      </c>
      <c r="P18" s="24">
        <f>O18/2.6</f>
        <v>64.8076923076923</v>
      </c>
      <c r="Q18" s="25">
        <f>RANK(P18,P$16:P$21,0)</f>
        <v>2</v>
      </c>
      <c r="R18" s="23"/>
      <c r="S18" s="26">
        <f>O18+L18+I18</f>
        <v>482</v>
      </c>
      <c r="T18" s="26"/>
      <c r="U18" s="24">
        <f>S18/2.6/3</f>
        <v>61.794871794871796</v>
      </c>
      <c r="V18" s="23"/>
    </row>
    <row r="19" spans="1:22" s="16" customFormat="1" ht="30" customHeight="1">
      <c r="A19" s="9">
        <f>RANK(U19,U$16:U$21,0)</f>
        <v>4</v>
      </c>
      <c r="B19" s="96" t="s">
        <v>148</v>
      </c>
      <c r="C19" s="83"/>
      <c r="D19" s="88" t="s">
        <v>44</v>
      </c>
      <c r="E19" s="128" t="s">
        <v>149</v>
      </c>
      <c r="F19" s="95" t="s">
        <v>45</v>
      </c>
      <c r="G19" s="88" t="s">
        <v>73</v>
      </c>
      <c r="H19" s="74" t="s">
        <v>15</v>
      </c>
      <c r="I19" s="23">
        <v>157.5</v>
      </c>
      <c r="J19" s="24">
        <f>I19/2.6</f>
        <v>60.57692307692307</v>
      </c>
      <c r="K19" s="25">
        <f>RANK(J19,J$16:J$21,0)</f>
        <v>4</v>
      </c>
      <c r="L19" s="23">
        <v>150.5</v>
      </c>
      <c r="M19" s="24">
        <f>L19/2.6</f>
        <v>57.88461538461538</v>
      </c>
      <c r="N19" s="25">
        <f>RANK(M19,M$16:M$21,0)</f>
        <v>5</v>
      </c>
      <c r="O19" s="23">
        <v>167.5</v>
      </c>
      <c r="P19" s="24">
        <f>O19/2.6</f>
        <v>64.42307692307692</v>
      </c>
      <c r="Q19" s="25">
        <f>RANK(P19,P$16:P$21,0)</f>
        <v>3</v>
      </c>
      <c r="R19" s="23"/>
      <c r="S19" s="26">
        <f>O19+L19+I19</f>
        <v>475.5</v>
      </c>
      <c r="T19" s="26"/>
      <c r="U19" s="24">
        <f>S19/2.6/3</f>
        <v>60.96153846153846</v>
      </c>
      <c r="V19" s="23"/>
    </row>
    <row r="20" spans="1:22" s="16" customFormat="1" ht="30" customHeight="1">
      <c r="A20" s="9">
        <f>RANK(U20,U$16:U$21,0)</f>
        <v>5</v>
      </c>
      <c r="B20" s="55" t="s">
        <v>109</v>
      </c>
      <c r="C20" s="64"/>
      <c r="D20" s="65" t="s">
        <v>44</v>
      </c>
      <c r="E20" s="119" t="s">
        <v>142</v>
      </c>
      <c r="F20" s="67" t="s">
        <v>27</v>
      </c>
      <c r="G20" s="194" t="s">
        <v>40</v>
      </c>
      <c r="H20" s="111" t="s">
        <v>15</v>
      </c>
      <c r="I20" s="23">
        <v>153.5</v>
      </c>
      <c r="J20" s="24">
        <f>I20/2.6</f>
        <v>59.03846153846153</v>
      </c>
      <c r="K20" s="25">
        <f>RANK(J20,J$16:J$21,0)</f>
        <v>5</v>
      </c>
      <c r="L20" s="23">
        <v>157.5</v>
      </c>
      <c r="M20" s="24">
        <f>L20/2.6</f>
        <v>60.57692307692307</v>
      </c>
      <c r="N20" s="25">
        <f>RANK(M20,M$16:M$21,0)</f>
        <v>3</v>
      </c>
      <c r="O20" s="23">
        <v>161</v>
      </c>
      <c r="P20" s="24">
        <f>O20/2.6</f>
        <v>61.92307692307692</v>
      </c>
      <c r="Q20" s="25">
        <f>RANK(P20,P$16:P$21,0)</f>
        <v>5</v>
      </c>
      <c r="R20" s="23">
        <v>1</v>
      </c>
      <c r="S20" s="26">
        <f>O20+L20+I20</f>
        <v>472</v>
      </c>
      <c r="T20" s="26"/>
      <c r="U20" s="24">
        <f>(S20/2.6/3)-0.5</f>
        <v>60.012820512820504</v>
      </c>
      <c r="V20" s="23"/>
    </row>
    <row r="21" spans="1:22" s="16" customFormat="1" ht="30" customHeight="1">
      <c r="A21" s="9">
        <f>RANK(U21,U$16:U$21,0)</f>
        <v>6</v>
      </c>
      <c r="B21" s="81" t="s">
        <v>89</v>
      </c>
      <c r="C21" s="64" t="s">
        <v>88</v>
      </c>
      <c r="D21" s="84" t="s">
        <v>35</v>
      </c>
      <c r="E21" s="128" t="s">
        <v>163</v>
      </c>
      <c r="F21" s="95" t="s">
        <v>45</v>
      </c>
      <c r="G21" s="88" t="s">
        <v>26</v>
      </c>
      <c r="H21" s="57" t="s">
        <v>15</v>
      </c>
      <c r="I21" s="23">
        <v>135.5</v>
      </c>
      <c r="J21" s="24">
        <f>I21/2.6</f>
        <v>52.11538461538461</v>
      </c>
      <c r="K21" s="25">
        <f>RANK(J21,J$16:J$21,0)</f>
        <v>6</v>
      </c>
      <c r="L21" s="23">
        <v>130</v>
      </c>
      <c r="M21" s="24">
        <f>L21/2.6</f>
        <v>50</v>
      </c>
      <c r="N21" s="25">
        <f>RANK(M21,M$16:M$21,0)</f>
        <v>6</v>
      </c>
      <c r="O21" s="23">
        <v>164.5</v>
      </c>
      <c r="P21" s="24">
        <f>O21/2.6</f>
        <v>63.26923076923077</v>
      </c>
      <c r="Q21" s="25">
        <f>RANK(P21,P$16:P$21,0)</f>
        <v>4</v>
      </c>
      <c r="R21" s="23"/>
      <c r="S21" s="26">
        <f>O21+L21+I21</f>
        <v>430</v>
      </c>
      <c r="T21" s="26"/>
      <c r="U21" s="24">
        <f>S21/2.6/3</f>
        <v>55.12820512820513</v>
      </c>
      <c r="V21" s="23"/>
    </row>
    <row r="22" spans="1:21" s="47" customFormat="1" ht="32.25" customHeight="1">
      <c r="A22" s="138" t="s">
        <v>181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</row>
  </sheetData>
  <sheetProtection/>
  <mergeCells count="22">
    <mergeCell ref="A1:U1"/>
    <mergeCell ref="A2:U2"/>
    <mergeCell ref="A3:U3"/>
    <mergeCell ref="A4:U4"/>
    <mergeCell ref="A5:J5"/>
    <mergeCell ref="Q5:U5"/>
    <mergeCell ref="A22:U22"/>
    <mergeCell ref="S6:S7"/>
    <mergeCell ref="I6:K6"/>
    <mergeCell ref="D6:D7"/>
    <mergeCell ref="E6:E7"/>
    <mergeCell ref="O6:Q6"/>
    <mergeCell ref="A15:V15"/>
    <mergeCell ref="R6:R7"/>
    <mergeCell ref="V6:V7"/>
    <mergeCell ref="A8:U8"/>
    <mergeCell ref="U6:U7"/>
    <mergeCell ref="L6:N6"/>
    <mergeCell ref="H6:H7"/>
    <mergeCell ref="A6:A7"/>
    <mergeCell ref="B6:B7"/>
    <mergeCell ref="F6:F7"/>
  </mergeCells>
  <printOptions horizontalCentered="1"/>
  <pageMargins left="0" right="0" top="0" bottom="0" header="0" footer="0"/>
  <pageSetup horizontalDpi="600" verticalDpi="600" orientation="landscape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Z22"/>
  <sheetViews>
    <sheetView view="pageBreakPreview" zoomScale="78" zoomScaleNormal="75" zoomScaleSheetLayoutView="78" zoomScalePageLayoutView="0" workbookViewId="0" topLeftCell="A16">
      <selection activeCell="E20" sqref="E20"/>
    </sheetView>
  </sheetViews>
  <sheetFormatPr defaultColWidth="9.140625" defaultRowHeight="12.75"/>
  <cols>
    <col min="1" max="1" width="3.57421875" style="18" customWidth="1"/>
    <col min="2" max="2" width="18.28125" style="19" customWidth="1"/>
    <col min="3" max="3" width="13.28125" style="19" hidden="1" customWidth="1"/>
    <col min="4" max="4" width="5.57421875" style="19" customWidth="1"/>
    <col min="5" max="5" width="29.7109375" style="19" customWidth="1"/>
    <col min="6" max="6" width="10.00390625" style="19" hidden="1" customWidth="1"/>
    <col min="7" max="7" width="10.00390625" style="19" customWidth="1"/>
    <col min="8" max="8" width="16.140625" style="19" customWidth="1"/>
    <col min="9" max="9" width="5.421875" style="18" customWidth="1"/>
    <col min="10" max="10" width="7.7109375" style="18" customWidth="1"/>
    <col min="11" max="11" width="3.8515625" style="18" customWidth="1"/>
    <col min="12" max="12" width="5.140625" style="18" customWidth="1"/>
    <col min="13" max="13" width="7.7109375" style="18" customWidth="1"/>
    <col min="14" max="14" width="3.7109375" style="18" customWidth="1"/>
    <col min="15" max="15" width="5.140625" style="18" customWidth="1"/>
    <col min="16" max="16" width="7.7109375" style="18" customWidth="1"/>
    <col min="17" max="17" width="4.140625" style="18" customWidth="1"/>
    <col min="18" max="18" width="4.28125" style="18" customWidth="1"/>
    <col min="19" max="19" width="6.421875" style="18" customWidth="1"/>
    <col min="20" max="20" width="5.8515625" style="18" hidden="1" customWidth="1"/>
    <col min="21" max="21" width="7.140625" style="18" customWidth="1"/>
    <col min="22" max="22" width="5.28125" style="18" customWidth="1"/>
    <col min="23" max="16384" width="9.140625" style="18" customWidth="1"/>
  </cols>
  <sheetData>
    <row r="1" spans="1:26" s="1" customFormat="1" ht="28.5" customHeight="1">
      <c r="A1" s="129" t="s">
        <v>182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28"/>
      <c r="W1" s="28"/>
      <c r="X1" s="28"/>
      <c r="Y1" s="28"/>
      <c r="Z1" s="28"/>
    </row>
    <row r="2" spans="1:25" s="3" customFormat="1" ht="21" customHeight="1">
      <c r="A2" s="130" t="s">
        <v>210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37"/>
      <c r="W2" s="37"/>
      <c r="X2" s="37"/>
      <c r="Y2" s="2"/>
    </row>
    <row r="3" spans="1:25" s="3" customFormat="1" ht="21" customHeight="1">
      <c r="A3" s="131" t="s">
        <v>203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37"/>
      <c r="W3" s="37"/>
      <c r="X3" s="37"/>
      <c r="Y3" s="2"/>
    </row>
    <row r="4" spans="1:25" s="3" customFormat="1" ht="21" customHeight="1">
      <c r="A4" s="132" t="s">
        <v>239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38"/>
      <c r="W4" s="38"/>
      <c r="X4" s="38"/>
      <c r="Y4" s="38"/>
    </row>
    <row r="5" spans="1:25" s="6" customFormat="1" ht="15.75" customHeight="1">
      <c r="A5" s="133" t="s">
        <v>116</v>
      </c>
      <c r="B5" s="133"/>
      <c r="C5" s="133"/>
      <c r="D5" s="133"/>
      <c r="E5" s="133"/>
      <c r="F5" s="133"/>
      <c r="G5" s="133"/>
      <c r="H5" s="133"/>
      <c r="I5" s="133"/>
      <c r="J5" s="133"/>
      <c r="K5" s="4"/>
      <c r="L5" s="5"/>
      <c r="Q5" s="134">
        <v>43420</v>
      </c>
      <c r="R5" s="134"/>
      <c r="S5" s="134"/>
      <c r="T5" s="134"/>
      <c r="U5" s="134"/>
      <c r="V5" s="35"/>
      <c r="W5" s="103"/>
      <c r="X5" s="103"/>
      <c r="Y5" s="103"/>
    </row>
    <row r="6" spans="1:22" s="17" customFormat="1" ht="15" customHeight="1">
      <c r="A6" s="136" t="s">
        <v>0</v>
      </c>
      <c r="B6" s="148" t="s">
        <v>1</v>
      </c>
      <c r="C6" s="33"/>
      <c r="D6" s="150" t="s">
        <v>2</v>
      </c>
      <c r="E6" s="148" t="s">
        <v>4</v>
      </c>
      <c r="F6" s="148" t="s">
        <v>5</v>
      </c>
      <c r="G6" s="33"/>
      <c r="H6" s="148" t="s">
        <v>6</v>
      </c>
      <c r="I6" s="159" t="s">
        <v>33</v>
      </c>
      <c r="J6" s="160"/>
      <c r="K6" s="161"/>
      <c r="L6" s="162" t="s">
        <v>7</v>
      </c>
      <c r="M6" s="163"/>
      <c r="N6" s="164"/>
      <c r="O6" s="159" t="s">
        <v>8</v>
      </c>
      <c r="P6" s="160"/>
      <c r="Q6" s="161"/>
      <c r="R6" s="141" t="s">
        <v>9</v>
      </c>
      <c r="S6" s="135" t="s">
        <v>10</v>
      </c>
      <c r="T6" s="22"/>
      <c r="U6" s="152" t="s">
        <v>11</v>
      </c>
      <c r="V6" s="165" t="s">
        <v>62</v>
      </c>
    </row>
    <row r="7" spans="1:22" s="17" customFormat="1" ht="38.25" customHeight="1">
      <c r="A7" s="136"/>
      <c r="B7" s="149"/>
      <c r="C7" s="34"/>
      <c r="D7" s="151"/>
      <c r="E7" s="149"/>
      <c r="F7" s="149"/>
      <c r="G7" s="34"/>
      <c r="H7" s="149"/>
      <c r="I7" s="7" t="s">
        <v>12</v>
      </c>
      <c r="J7" s="8" t="s">
        <v>13</v>
      </c>
      <c r="K7" s="7" t="s">
        <v>0</v>
      </c>
      <c r="L7" s="7" t="s">
        <v>12</v>
      </c>
      <c r="M7" s="8" t="s">
        <v>13</v>
      </c>
      <c r="N7" s="7" t="s">
        <v>0</v>
      </c>
      <c r="O7" s="7" t="s">
        <v>12</v>
      </c>
      <c r="P7" s="8" t="s">
        <v>13</v>
      </c>
      <c r="Q7" s="7" t="s">
        <v>0</v>
      </c>
      <c r="R7" s="141"/>
      <c r="S7" s="135"/>
      <c r="T7" s="22"/>
      <c r="U7" s="152"/>
      <c r="V7" s="165"/>
    </row>
    <row r="8" spans="1:22" s="16" customFormat="1" ht="23.25" customHeight="1">
      <c r="A8" s="153" t="s">
        <v>114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5"/>
      <c r="V8" s="30"/>
    </row>
    <row r="9" spans="1:22" s="16" customFormat="1" ht="39" customHeight="1">
      <c r="A9" s="9">
        <f aca="true" t="shared" si="0" ref="A9:A17">RANK(U9,U$9:U$17,0)</f>
        <v>1</v>
      </c>
      <c r="B9" s="128" t="s">
        <v>120</v>
      </c>
      <c r="C9" s="80" t="s">
        <v>82</v>
      </c>
      <c r="D9" s="74" t="s">
        <v>44</v>
      </c>
      <c r="E9" s="76" t="s">
        <v>122</v>
      </c>
      <c r="F9" s="113" t="s">
        <v>65</v>
      </c>
      <c r="G9" s="75" t="s">
        <v>66</v>
      </c>
      <c r="H9" s="74" t="s">
        <v>15</v>
      </c>
      <c r="I9" s="23">
        <v>146</v>
      </c>
      <c r="J9" s="24">
        <f>I9/2.2</f>
        <v>66.36363636363636</v>
      </c>
      <c r="K9" s="31">
        <f>RANK(J9,J$9:J$17,0)</f>
        <v>1</v>
      </c>
      <c r="L9" s="23">
        <v>142.5</v>
      </c>
      <c r="M9" s="24">
        <f>L9/2.2</f>
        <v>64.77272727272727</v>
      </c>
      <c r="N9" s="31">
        <f>RANK(M9,M$9:M$17,0)</f>
        <v>1</v>
      </c>
      <c r="O9" s="23">
        <v>146</v>
      </c>
      <c r="P9" s="24">
        <f>O9/2.2</f>
        <v>66.36363636363636</v>
      </c>
      <c r="Q9" s="31">
        <f>RANK(P9,P$9:P$17,0)</f>
        <v>1</v>
      </c>
      <c r="R9" s="23"/>
      <c r="S9" s="26">
        <f>O9+L9+I9</f>
        <v>434.5</v>
      </c>
      <c r="T9" s="26"/>
      <c r="U9" s="24">
        <f>S9/2.2/3</f>
        <v>65.83333333333333</v>
      </c>
      <c r="V9" s="23" t="s">
        <v>35</v>
      </c>
    </row>
    <row r="10" spans="1:22" s="16" customFormat="1" ht="39" customHeight="1">
      <c r="A10" s="9">
        <f t="shared" si="0"/>
        <v>2</v>
      </c>
      <c r="B10" s="93" t="s">
        <v>152</v>
      </c>
      <c r="C10" s="80" t="s">
        <v>151</v>
      </c>
      <c r="D10" s="74" t="s">
        <v>44</v>
      </c>
      <c r="E10" s="97" t="s">
        <v>119</v>
      </c>
      <c r="F10" s="94" t="s">
        <v>67</v>
      </c>
      <c r="G10" s="100" t="s">
        <v>15</v>
      </c>
      <c r="H10" s="74" t="s">
        <v>15</v>
      </c>
      <c r="I10" s="23">
        <v>137.5</v>
      </c>
      <c r="J10" s="24">
        <f>I10/2.2</f>
        <v>62.49999999999999</v>
      </c>
      <c r="K10" s="31">
        <f>RANK(J10,J$9:J$17,0)</f>
        <v>2</v>
      </c>
      <c r="L10" s="23">
        <v>139.5</v>
      </c>
      <c r="M10" s="24">
        <f>L10/2.2</f>
        <v>63.40909090909091</v>
      </c>
      <c r="N10" s="31">
        <f>RANK(M10,M$9:M$17,0)</f>
        <v>2</v>
      </c>
      <c r="O10" s="23">
        <v>139</v>
      </c>
      <c r="P10" s="24">
        <f>O10/2.2</f>
        <v>63.18181818181818</v>
      </c>
      <c r="Q10" s="31">
        <f>RANK(P10,P$9:P$17,0)</f>
        <v>2</v>
      </c>
      <c r="R10" s="23"/>
      <c r="S10" s="26">
        <f>O10+L10+I10</f>
        <v>416</v>
      </c>
      <c r="T10" s="26"/>
      <c r="U10" s="24">
        <f>S10/2.2/3</f>
        <v>63.030303030303024</v>
      </c>
      <c r="V10" s="23" t="s">
        <v>35</v>
      </c>
    </row>
    <row r="11" spans="1:22" s="16" customFormat="1" ht="39" customHeight="1">
      <c r="A11" s="9">
        <f t="shared" si="0"/>
        <v>3</v>
      </c>
      <c r="B11" s="63" t="s">
        <v>226</v>
      </c>
      <c r="C11" s="64" t="s">
        <v>228</v>
      </c>
      <c r="D11" s="65" t="s">
        <v>44</v>
      </c>
      <c r="E11" s="60" t="s">
        <v>223</v>
      </c>
      <c r="F11" s="86"/>
      <c r="G11" s="100" t="s">
        <v>15</v>
      </c>
      <c r="H11" s="74" t="s">
        <v>15</v>
      </c>
      <c r="I11" s="23">
        <v>137</v>
      </c>
      <c r="J11" s="24">
        <f>I11/2.2</f>
        <v>62.272727272727266</v>
      </c>
      <c r="K11" s="31">
        <f>RANK(J11,J$9:J$17,0)</f>
        <v>3</v>
      </c>
      <c r="L11" s="23">
        <v>135.5</v>
      </c>
      <c r="M11" s="24">
        <f>L11/2.2</f>
        <v>61.590909090909086</v>
      </c>
      <c r="N11" s="31">
        <f>RANK(M11,M$9:M$17,0)</f>
        <v>4</v>
      </c>
      <c r="O11" s="23">
        <v>134</v>
      </c>
      <c r="P11" s="24">
        <f>O11/2.2</f>
        <v>60.90909090909091</v>
      </c>
      <c r="Q11" s="31">
        <f>RANK(P11,P$9:P$17,0)</f>
        <v>6</v>
      </c>
      <c r="R11" s="23"/>
      <c r="S11" s="26">
        <f>O11+L11+I11</f>
        <v>406.5</v>
      </c>
      <c r="T11" s="26"/>
      <c r="U11" s="24">
        <f>S11/2.2/3</f>
        <v>61.590909090909086</v>
      </c>
      <c r="V11" s="23" t="s">
        <v>242</v>
      </c>
    </row>
    <row r="12" spans="1:22" s="16" customFormat="1" ht="39" customHeight="1">
      <c r="A12" s="9">
        <f t="shared" si="0"/>
        <v>4</v>
      </c>
      <c r="B12" s="81" t="s">
        <v>224</v>
      </c>
      <c r="C12" s="64" t="s">
        <v>213</v>
      </c>
      <c r="D12" s="84" t="s">
        <v>44</v>
      </c>
      <c r="E12" s="73" t="s">
        <v>214</v>
      </c>
      <c r="F12" s="78" t="s">
        <v>215</v>
      </c>
      <c r="G12" s="79" t="s">
        <v>240</v>
      </c>
      <c r="H12" s="74" t="s">
        <v>29</v>
      </c>
      <c r="I12" s="23">
        <v>136.5</v>
      </c>
      <c r="J12" s="24">
        <f>I12/2.2</f>
        <v>62.04545454545454</v>
      </c>
      <c r="K12" s="31">
        <f>RANK(J12,J$9:J$17,0)</f>
        <v>4</v>
      </c>
      <c r="L12" s="23">
        <v>134</v>
      </c>
      <c r="M12" s="24">
        <f>L12/2.2</f>
        <v>60.90909090909091</v>
      </c>
      <c r="N12" s="31">
        <f>RANK(M12,M$9:M$17,0)</f>
        <v>6</v>
      </c>
      <c r="O12" s="23">
        <v>133.5</v>
      </c>
      <c r="P12" s="24">
        <f>O12/2.2</f>
        <v>60.68181818181818</v>
      </c>
      <c r="Q12" s="31">
        <f>RANK(P12,P$9:P$17,0)</f>
        <v>7</v>
      </c>
      <c r="R12" s="23"/>
      <c r="S12" s="26">
        <f>O12+L12+I12</f>
        <v>404</v>
      </c>
      <c r="T12" s="26"/>
      <c r="U12" s="24">
        <f>S12/2.2/3</f>
        <v>61.21212121212121</v>
      </c>
      <c r="V12" s="23" t="s">
        <v>242</v>
      </c>
    </row>
    <row r="13" spans="1:22" s="16" customFormat="1" ht="39" customHeight="1">
      <c r="A13" s="9">
        <f t="shared" si="0"/>
        <v>5</v>
      </c>
      <c r="B13" s="63" t="s">
        <v>221</v>
      </c>
      <c r="C13" s="64"/>
      <c r="D13" s="65" t="s">
        <v>44</v>
      </c>
      <c r="E13" s="40" t="s">
        <v>72</v>
      </c>
      <c r="F13" s="89" t="s">
        <v>42</v>
      </c>
      <c r="G13" s="32" t="s">
        <v>15</v>
      </c>
      <c r="H13" s="74" t="s">
        <v>15</v>
      </c>
      <c r="I13" s="23">
        <v>132.5</v>
      </c>
      <c r="J13" s="24">
        <f>I13/2.2</f>
        <v>60.22727272727272</v>
      </c>
      <c r="K13" s="31">
        <f>RANK(J13,J$9:J$17,0)</f>
        <v>5</v>
      </c>
      <c r="L13" s="23">
        <v>135</v>
      </c>
      <c r="M13" s="24">
        <f>L13/2.2</f>
        <v>61.36363636363636</v>
      </c>
      <c r="N13" s="31">
        <f>RANK(M13,M$9:M$17,0)</f>
        <v>5</v>
      </c>
      <c r="O13" s="23">
        <v>136</v>
      </c>
      <c r="P13" s="24">
        <f>O13/2.2</f>
        <v>61.81818181818181</v>
      </c>
      <c r="Q13" s="31">
        <f>RANK(P13,P$9:P$17,0)</f>
        <v>3</v>
      </c>
      <c r="R13" s="23"/>
      <c r="S13" s="26">
        <f>O13+L13+I13</f>
        <v>403.5</v>
      </c>
      <c r="T13" s="26"/>
      <c r="U13" s="24">
        <f>S13/2.2/3</f>
        <v>61.13636363636363</v>
      </c>
      <c r="V13" s="23" t="s">
        <v>242</v>
      </c>
    </row>
    <row r="14" spans="1:22" s="16" customFormat="1" ht="39" customHeight="1">
      <c r="A14" s="9">
        <f t="shared" si="0"/>
        <v>6</v>
      </c>
      <c r="B14" s="63" t="s">
        <v>243</v>
      </c>
      <c r="C14" s="64"/>
      <c r="D14" s="65" t="s">
        <v>44</v>
      </c>
      <c r="E14" s="115" t="s">
        <v>90</v>
      </c>
      <c r="F14" s="78" t="s">
        <v>41</v>
      </c>
      <c r="G14" s="100" t="s">
        <v>15</v>
      </c>
      <c r="H14" s="74" t="s">
        <v>15</v>
      </c>
      <c r="I14" s="23">
        <v>128</v>
      </c>
      <c r="J14" s="24">
        <f>I14/2.2</f>
        <v>58.18181818181818</v>
      </c>
      <c r="K14" s="31">
        <f>RANK(J14,J$9:J$17,0)</f>
        <v>7</v>
      </c>
      <c r="L14" s="23">
        <v>137</v>
      </c>
      <c r="M14" s="24">
        <f>L14/2.2</f>
        <v>62.272727272727266</v>
      </c>
      <c r="N14" s="31">
        <f>RANK(M14,M$9:M$17,0)</f>
        <v>3</v>
      </c>
      <c r="O14" s="23">
        <v>132.5</v>
      </c>
      <c r="P14" s="24">
        <f>O14/2.2</f>
        <v>60.22727272727272</v>
      </c>
      <c r="Q14" s="31">
        <f>RANK(P14,P$9:P$17,0)</f>
        <v>8</v>
      </c>
      <c r="R14" s="23"/>
      <c r="S14" s="26">
        <f>O14+L14+I14</f>
        <v>397.5</v>
      </c>
      <c r="T14" s="26"/>
      <c r="U14" s="24">
        <f>S14/2.2/3</f>
        <v>60.22727272727272</v>
      </c>
      <c r="V14" s="23" t="s">
        <v>242</v>
      </c>
    </row>
    <row r="15" spans="1:22" s="16" customFormat="1" ht="39" customHeight="1">
      <c r="A15" s="9">
        <f t="shared" si="0"/>
        <v>7</v>
      </c>
      <c r="B15" s="93" t="s">
        <v>216</v>
      </c>
      <c r="C15" s="83"/>
      <c r="D15" s="88" t="s">
        <v>44</v>
      </c>
      <c r="E15" s="115" t="s">
        <v>90</v>
      </c>
      <c r="F15" s="78" t="s">
        <v>41</v>
      </c>
      <c r="G15" s="100" t="s">
        <v>15</v>
      </c>
      <c r="H15" s="74" t="s">
        <v>15</v>
      </c>
      <c r="I15" s="23">
        <v>129</v>
      </c>
      <c r="J15" s="24">
        <f>I15/2.2</f>
        <v>58.63636363636363</v>
      </c>
      <c r="K15" s="31">
        <f>RANK(J15,J$9:J$17,0)</f>
        <v>6</v>
      </c>
      <c r="L15" s="23">
        <v>127</v>
      </c>
      <c r="M15" s="24">
        <f>L15/2.2</f>
        <v>57.72727272727272</v>
      </c>
      <c r="N15" s="31">
        <f>RANK(M15,M$9:M$17,0)</f>
        <v>7</v>
      </c>
      <c r="O15" s="23">
        <v>136</v>
      </c>
      <c r="P15" s="24">
        <f>O15/2.2</f>
        <v>61.81818181818181</v>
      </c>
      <c r="Q15" s="31">
        <f>RANK(P15,P$9:P$17,0)</f>
        <v>3</v>
      </c>
      <c r="R15" s="23"/>
      <c r="S15" s="26">
        <f>O15+L15+I15</f>
        <v>392</v>
      </c>
      <c r="T15" s="26"/>
      <c r="U15" s="24">
        <f>S15/2.2/3</f>
        <v>59.393939393939384</v>
      </c>
      <c r="V15" s="23"/>
    </row>
    <row r="16" spans="1:22" s="16" customFormat="1" ht="29.25" customHeight="1">
      <c r="A16" s="9">
        <f t="shared" si="0"/>
        <v>8</v>
      </c>
      <c r="B16" s="63" t="s">
        <v>219</v>
      </c>
      <c r="C16" s="64"/>
      <c r="D16" s="65" t="s">
        <v>44</v>
      </c>
      <c r="E16" s="115" t="s">
        <v>220</v>
      </c>
      <c r="F16" s="78"/>
      <c r="G16" s="100" t="s">
        <v>15</v>
      </c>
      <c r="H16" s="74" t="s">
        <v>15</v>
      </c>
      <c r="I16" s="23">
        <v>123</v>
      </c>
      <c r="J16" s="24">
        <f>I16/2.2</f>
        <v>55.90909090909091</v>
      </c>
      <c r="K16" s="31">
        <f>RANK(J16,J$9:J$17,0)</f>
        <v>8</v>
      </c>
      <c r="L16" s="23">
        <v>127</v>
      </c>
      <c r="M16" s="24">
        <f>L16/2.2</f>
        <v>57.72727272727272</v>
      </c>
      <c r="N16" s="31">
        <f>RANK(M16,M$9:M$17,0)</f>
        <v>7</v>
      </c>
      <c r="O16" s="23">
        <v>135.5</v>
      </c>
      <c r="P16" s="24">
        <f>O16/2.2</f>
        <v>61.590909090909086</v>
      </c>
      <c r="Q16" s="31">
        <f>RANK(P16,P$9:P$17,0)</f>
        <v>5</v>
      </c>
      <c r="R16" s="23"/>
      <c r="S16" s="26">
        <f>O16+L16+I16</f>
        <v>385.5</v>
      </c>
      <c r="T16" s="26"/>
      <c r="U16" s="24">
        <f>S16/2.2/3</f>
        <v>58.40909090909091</v>
      </c>
      <c r="V16" s="23"/>
    </row>
    <row r="17" spans="1:22" s="16" customFormat="1" ht="39" customHeight="1">
      <c r="A17" s="9">
        <f t="shared" si="0"/>
        <v>9</v>
      </c>
      <c r="B17" s="93" t="s">
        <v>218</v>
      </c>
      <c r="C17" s="83"/>
      <c r="D17" s="88" t="s">
        <v>44</v>
      </c>
      <c r="E17" s="62" t="s">
        <v>121</v>
      </c>
      <c r="F17" s="66" t="s">
        <v>63</v>
      </c>
      <c r="G17" s="87" t="s">
        <v>64</v>
      </c>
      <c r="H17" s="74" t="s">
        <v>15</v>
      </c>
      <c r="I17" s="23">
        <v>114</v>
      </c>
      <c r="J17" s="24">
        <f>I17/2.2</f>
        <v>51.81818181818181</v>
      </c>
      <c r="K17" s="31">
        <f>RANK(J17,J$9:J$17,0)</f>
        <v>9</v>
      </c>
      <c r="L17" s="23">
        <v>111</v>
      </c>
      <c r="M17" s="24">
        <f>L17/2.2</f>
        <v>50.45454545454545</v>
      </c>
      <c r="N17" s="31">
        <f>RANK(M17,M$9:M$17,0)</f>
        <v>9</v>
      </c>
      <c r="O17" s="23">
        <v>129</v>
      </c>
      <c r="P17" s="24">
        <f>O17/2.2</f>
        <v>58.63636363636363</v>
      </c>
      <c r="Q17" s="31">
        <f>RANK(P17,P$9:P$17,0)</f>
        <v>9</v>
      </c>
      <c r="R17" s="23"/>
      <c r="S17" s="26">
        <f>O17+L17+I17</f>
        <v>354</v>
      </c>
      <c r="T17" s="26"/>
      <c r="U17" s="24">
        <f>(S17/2.2/3)-1.5</f>
        <v>52.13636363636363</v>
      </c>
      <c r="V17" s="23"/>
    </row>
    <row r="18" spans="1:22" s="17" customFormat="1" ht="29.25" customHeight="1">
      <c r="A18" s="153" t="s">
        <v>113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5"/>
    </row>
    <row r="19" spans="1:22" s="16" customFormat="1" ht="33.75" customHeight="1">
      <c r="A19" s="9">
        <f>RANK(U19,U$19:U$21,0)</f>
        <v>1</v>
      </c>
      <c r="B19" s="97" t="s">
        <v>211</v>
      </c>
      <c r="C19" s="80"/>
      <c r="D19" s="74" t="s">
        <v>44</v>
      </c>
      <c r="E19" s="62" t="s">
        <v>249</v>
      </c>
      <c r="F19" s="58" t="s">
        <v>247</v>
      </c>
      <c r="G19" s="75" t="s">
        <v>248</v>
      </c>
      <c r="H19" s="57" t="s">
        <v>212</v>
      </c>
      <c r="I19" s="23">
        <v>148</v>
      </c>
      <c r="J19" s="24">
        <f>I19/2.2</f>
        <v>67.27272727272727</v>
      </c>
      <c r="K19" s="25">
        <f>RANK(J19,J$19:J$21,0)</f>
        <v>1</v>
      </c>
      <c r="L19" s="23">
        <v>141</v>
      </c>
      <c r="M19" s="24">
        <f>L19/2.2</f>
        <v>64.09090909090908</v>
      </c>
      <c r="N19" s="25">
        <f>RANK(M19,M$19:M$21,0)</f>
        <v>1</v>
      </c>
      <c r="O19" s="23">
        <v>147</v>
      </c>
      <c r="P19" s="24">
        <f>O19/2.2</f>
        <v>66.81818181818181</v>
      </c>
      <c r="Q19" s="25">
        <f>RANK(P19,P$19:P$21,0)</f>
        <v>1</v>
      </c>
      <c r="R19" s="23"/>
      <c r="S19" s="26">
        <f>O19+L19+I19</f>
        <v>436</v>
      </c>
      <c r="T19" s="26"/>
      <c r="U19" s="24">
        <f>S19/2.2/3</f>
        <v>66.06060606060605</v>
      </c>
      <c r="V19" s="23"/>
    </row>
    <row r="20" spans="1:22" s="16" customFormat="1" ht="33.75" customHeight="1">
      <c r="A20" s="9">
        <f>RANK(U20,U$19:U$21,0)</f>
        <v>2</v>
      </c>
      <c r="B20" s="96" t="s">
        <v>217</v>
      </c>
      <c r="C20" s="83" t="s">
        <v>231</v>
      </c>
      <c r="D20" s="88" t="s">
        <v>44</v>
      </c>
      <c r="E20" s="119" t="s">
        <v>142</v>
      </c>
      <c r="F20" s="78" t="s">
        <v>27</v>
      </c>
      <c r="G20" s="120" t="s">
        <v>40</v>
      </c>
      <c r="H20" s="111" t="s">
        <v>15</v>
      </c>
      <c r="I20" s="23">
        <v>138.5</v>
      </c>
      <c r="J20" s="24">
        <f>I20/2.2</f>
        <v>62.954545454545446</v>
      </c>
      <c r="K20" s="25">
        <f>RANK(J20,J$19:J$21,0)</f>
        <v>2</v>
      </c>
      <c r="L20" s="23">
        <v>135</v>
      </c>
      <c r="M20" s="24">
        <f>L20/2.2</f>
        <v>61.36363636363636</v>
      </c>
      <c r="N20" s="25">
        <f>RANK(M20,M$19:M$21,0)</f>
        <v>3</v>
      </c>
      <c r="O20" s="23">
        <v>140</v>
      </c>
      <c r="P20" s="24">
        <f>O20/2.2</f>
        <v>63.63636363636363</v>
      </c>
      <c r="Q20" s="25">
        <f>RANK(P20,P$19:P$21,0)</f>
        <v>2</v>
      </c>
      <c r="R20" s="23"/>
      <c r="S20" s="26">
        <f>O20+L20+I20</f>
        <v>413.5</v>
      </c>
      <c r="T20" s="26"/>
      <c r="U20" s="24">
        <f>S20/2.2/3</f>
        <v>62.65151515151515</v>
      </c>
      <c r="V20" s="23"/>
    </row>
    <row r="21" spans="1:22" s="16" customFormat="1" ht="33.75" customHeight="1">
      <c r="A21" s="9">
        <f>RANK(U21,U$19:U$21,0)</f>
        <v>3</v>
      </c>
      <c r="B21" s="90" t="s">
        <v>222</v>
      </c>
      <c r="C21" s="83"/>
      <c r="D21" s="88" t="s">
        <v>35</v>
      </c>
      <c r="E21" s="62" t="s">
        <v>121</v>
      </c>
      <c r="F21" s="66" t="s">
        <v>63</v>
      </c>
      <c r="G21" s="87" t="s">
        <v>64</v>
      </c>
      <c r="H21" s="74" t="s">
        <v>15</v>
      </c>
      <c r="I21" s="23">
        <v>133.5</v>
      </c>
      <c r="J21" s="24">
        <f>I21/2.2</f>
        <v>60.68181818181818</v>
      </c>
      <c r="K21" s="25">
        <f>RANK(J21,J$19:J$21,0)</f>
        <v>3</v>
      </c>
      <c r="L21" s="23">
        <v>136</v>
      </c>
      <c r="M21" s="24">
        <f>L21/2.2</f>
        <v>61.81818181818181</v>
      </c>
      <c r="N21" s="25">
        <f>RANK(M21,M$19:M$21,0)</f>
        <v>2</v>
      </c>
      <c r="O21" s="23">
        <v>132</v>
      </c>
      <c r="P21" s="24">
        <f>O21/2.2</f>
        <v>59.99999999999999</v>
      </c>
      <c r="Q21" s="25">
        <f>RANK(P21,P$19:P$21,0)</f>
        <v>3</v>
      </c>
      <c r="R21" s="23"/>
      <c r="S21" s="26">
        <f>O21+L21+I21</f>
        <v>401.5</v>
      </c>
      <c r="T21" s="26"/>
      <c r="U21" s="24">
        <f>S21/2.2/3</f>
        <v>60.83333333333332</v>
      </c>
      <c r="V21" s="23" t="s">
        <v>242</v>
      </c>
    </row>
    <row r="22" spans="1:21" s="47" customFormat="1" ht="42.75" customHeight="1">
      <c r="A22" s="138" t="s">
        <v>181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</row>
  </sheetData>
  <sheetProtection/>
  <mergeCells count="22">
    <mergeCell ref="A4:U4"/>
    <mergeCell ref="A5:J5"/>
    <mergeCell ref="Q5:U5"/>
    <mergeCell ref="A18:V18"/>
    <mergeCell ref="A22:U22"/>
    <mergeCell ref="V6:V7"/>
    <mergeCell ref="A8:U8"/>
    <mergeCell ref="I6:K6"/>
    <mergeCell ref="L6:N6"/>
    <mergeCell ref="O6:Q6"/>
    <mergeCell ref="R6:R7"/>
    <mergeCell ref="S6:S7"/>
    <mergeCell ref="U6:U7"/>
    <mergeCell ref="A6:A7"/>
    <mergeCell ref="B6:B7"/>
    <mergeCell ref="D6:D7"/>
    <mergeCell ref="E6:E7"/>
    <mergeCell ref="F6:F7"/>
    <mergeCell ref="H6:H7"/>
    <mergeCell ref="A1:U1"/>
    <mergeCell ref="A2:U2"/>
    <mergeCell ref="A3:U3"/>
  </mergeCells>
  <printOptions horizontalCentered="1"/>
  <pageMargins left="0" right="0" top="0" bottom="0" header="0" footer="0"/>
  <pageSetup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cp:lastPrinted>2018-11-20T05:36:29Z</cp:lastPrinted>
  <dcterms:created xsi:type="dcterms:W3CDTF">2015-06-15T22:21:56Z</dcterms:created>
  <dcterms:modified xsi:type="dcterms:W3CDTF">2018-11-20T20:25:14Z</dcterms:modified>
  <cp:category/>
  <cp:version/>
  <cp:contentType/>
  <cp:contentStatus/>
</cp:coreProperties>
</file>