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19440" windowHeight="7995" activeTab="2"/>
  </bookViews>
  <sheets>
    <sheet name="МП СП" sheetId="1" r:id="rId1"/>
    <sheet name="нач" sheetId="2" r:id="rId2"/>
    <sheet name="ППД" sheetId="3" r:id="rId3"/>
    <sheet name="КПД" sheetId="4" r:id="rId4"/>
    <sheet name="ППЮ КПЮ" sheetId="5" r:id="rId5"/>
    <sheet name="мол 4 и ст" sheetId="6" r:id="rId6"/>
  </sheets>
  <definedNames>
    <definedName name="_1479Фамилия__имя_1_1_1">#REF!</definedName>
    <definedName name="_1479Фамилия__имя_1_1_1_1">#REF!</definedName>
    <definedName name="_1479Фамилия__имя_1_1_1_10">#REF!</definedName>
    <definedName name="_1479Фамилия__имя_1_1_1_11">#REF!</definedName>
    <definedName name="_1479Фамилия__имя_1_1_1_12">#REF!</definedName>
    <definedName name="_1479Фамилия__имя_1_1_1_13">#REF!</definedName>
    <definedName name="_1479Фамилия__имя_1_1_1_14">#REF!</definedName>
    <definedName name="_1479Фамилия__имя_1_1_1_2">#REF!</definedName>
    <definedName name="_1479Фамилия__имя_1_1_1_3">#REF!</definedName>
    <definedName name="_1479Фамилия__имя_1_1_1_4">#REF!</definedName>
    <definedName name="_1479Фамилия__имя_1_1_1_5">#REF!</definedName>
    <definedName name="_1479Фамилия__имя_1_1_1_6">#REF!</definedName>
    <definedName name="_1479Фамилия__имя_1_1_1_7">#REF!</definedName>
    <definedName name="_1479Фамилия__имя_1_1_1_8">#REF!</definedName>
    <definedName name="_1479Фамилия__имя_1_1_1_9">#REF!</definedName>
    <definedName name="_1Excel_BuiltIn__FilterDatabase_1_1">#REF!</definedName>
    <definedName name="_2Excel_BuiltIn__FilterDatabase_1_1_1">#REF!</definedName>
    <definedName name="_335Звание__разряд_1_1_1">#REF!</definedName>
    <definedName name="_335Звание__разряд_1_1_1_1">#REF!</definedName>
    <definedName name="_335Звание__разряд_1_1_1_10">#REF!</definedName>
    <definedName name="_335Звание__разряд_1_1_1_11">#REF!</definedName>
    <definedName name="_335Звание__разряд_1_1_1_12">#REF!</definedName>
    <definedName name="_335Звание__разряд_1_1_1_13">#REF!</definedName>
    <definedName name="_335Звание__разряд_1_1_1_14">#REF!</definedName>
    <definedName name="_335Звание__разряд_1_1_1_15">#REF!</definedName>
    <definedName name="_335Звание__разряд_1_1_1_2">#REF!</definedName>
    <definedName name="_335Звание__разряд_1_1_1_3">#REF!</definedName>
    <definedName name="_335Звание__разряд_1_1_1_4">#REF!</definedName>
    <definedName name="_335Звание__разряд_1_1_1_6">#REF!</definedName>
    <definedName name="_335Звание__разряд_1_1_1_7">#REF!</definedName>
    <definedName name="_335Звание__разряд_1_1_1_8">#REF!</definedName>
    <definedName name="_335Звание__разряд_1_1_1_9">#REF!</definedName>
    <definedName name="_3Excel_BuiltIn_Print_Area_4_1_1">#REF!</definedName>
    <definedName name="_490Мастер_лист_1_1_1">#REF!</definedName>
    <definedName name="_490Мастер_лист_1_1_1_1">#REF!</definedName>
    <definedName name="_490Мастер_лист_1_1_1_10">#REF!</definedName>
    <definedName name="_490Мастер_лист_1_1_1_11">#REF!</definedName>
    <definedName name="_490Мастер_лист_1_1_1_12">#REF!</definedName>
    <definedName name="_490Мастер_лист_1_1_1_13">#REF!</definedName>
    <definedName name="_490Мастер_лист_1_1_1_14">#REF!</definedName>
    <definedName name="_490Мастер_лист_1_1_1_2">#REF!</definedName>
    <definedName name="_490Мастер_лист_1_1_1_3">#REF!</definedName>
    <definedName name="_490Мастер_лист_1_1_1_4">#REF!</definedName>
    <definedName name="_490Мастер_лист_1_1_1_5">#REF!</definedName>
    <definedName name="_490Мастер_лист_1_1_1_6">#REF!</definedName>
    <definedName name="_490Мастер_лист_1_1_1_7">#REF!</definedName>
    <definedName name="_490Мастер_лист_1_1_1_8">#REF!</definedName>
    <definedName name="_490Мастер_лист_1_1_1_9">#REF!</definedName>
    <definedName name="_4Excel_BuiltIn_Print_Area_4_1_1_1">#REF!</definedName>
    <definedName name="_5Excel_BuiltIn_Print_Area_4_1_1_1_1">#REF!</definedName>
    <definedName name="_6Excel_BuiltIn_Print_Area_6_2_1">#REF!</definedName>
    <definedName name="_83Excel_BuiltIn_Print_Area_1">#REF!</definedName>
    <definedName name="_83Excel_BuiltIn_Print_Area_1_1">#REF!</definedName>
    <definedName name="_83Excel_BuiltIn_Print_Area_1_10">#REF!</definedName>
    <definedName name="_83Excel_BuiltIn_Print_Area_1_11">#REF!</definedName>
    <definedName name="_83Excel_BuiltIn_Print_Area_1_12">#REF!</definedName>
    <definedName name="_83Excel_BuiltIn_Print_Area_1_13">#REF!</definedName>
    <definedName name="_83Excel_BuiltIn_Print_Area_1_14">#REF!</definedName>
    <definedName name="_83Excel_BuiltIn_Print_Area_1_2">#REF!</definedName>
    <definedName name="_83Excel_BuiltIn_Print_Area_1_3">#REF!</definedName>
    <definedName name="_83Excel_BuiltIn_Print_Area_1_4">#REF!</definedName>
    <definedName name="_83Excel_BuiltIn_Print_Area_1_5">#REF!</definedName>
    <definedName name="_83Excel_BuiltIn_Print_Area_1_6">#REF!</definedName>
    <definedName name="_83Excel_BuiltIn_Print_Area_1_7">#REF!</definedName>
    <definedName name="_83Excel_BuiltIn_Print_Area_1_8">#REF!</definedName>
    <definedName name="_83Excel_BuiltIn_Print_Area_1_9">#REF!</definedName>
    <definedName name="_86Excel_BuiltIn_Print_Area_2">#REF!</definedName>
    <definedName name="_88Excel_BuiltIn_Print_Area_7">#REF!</definedName>
    <definedName name="_88Excel_BuiltIn_Print_Area_7_1">#REF!</definedName>
    <definedName name="_88Excel_BuiltIn_Print_Area_7_10">#REF!</definedName>
    <definedName name="_88Excel_BuiltIn_Print_Area_7_11">#REF!</definedName>
    <definedName name="_88Excel_BuiltIn_Print_Area_7_12">#REF!</definedName>
    <definedName name="_88Excel_BuiltIn_Print_Area_7_13">#REF!</definedName>
    <definedName name="_88Excel_BuiltIn_Print_Area_7_14">#REF!</definedName>
    <definedName name="_88Excel_BuiltIn_Print_Area_7_2">#REF!</definedName>
    <definedName name="_88Excel_BuiltIn_Print_Area_7_3">#REF!</definedName>
    <definedName name="_88Excel_BuiltIn_Print_Area_7_4">#REF!</definedName>
    <definedName name="_88Excel_BuiltIn_Print_Area_7_5">#REF!</definedName>
    <definedName name="_88Excel_BuiltIn_Print_Area_7_6">#REF!</definedName>
    <definedName name="_88Excel_BuiltIn_Print_Area_7_7">#REF!</definedName>
    <definedName name="_88Excel_BuiltIn_Print_Area_7_8">#REF!</definedName>
    <definedName name="_88Excel_BuiltIn_Print_Area_7_9">#REF!</definedName>
    <definedName name="_90Excel_BuiltIn_Print_Area_2_1">#REF!</definedName>
    <definedName name="_90Excel_BuiltIn_Print_Area_2_1_1">#REF!</definedName>
    <definedName name="_90Excel_BuiltIn_Print_Area_2_1_10">#REF!</definedName>
    <definedName name="_90Excel_BuiltIn_Print_Area_2_1_11">#REF!</definedName>
    <definedName name="_90Excel_BuiltIn_Print_Area_2_1_12">#REF!</definedName>
    <definedName name="_90Excel_BuiltIn_Print_Area_2_1_13">#REF!</definedName>
    <definedName name="_90Excel_BuiltIn_Print_Area_2_1_14">#REF!</definedName>
    <definedName name="_90Excel_BuiltIn_Print_Area_2_1_15">#REF!</definedName>
    <definedName name="_90Excel_BuiltIn_Print_Area_2_1_2">#REF!</definedName>
    <definedName name="_90Excel_BuiltIn_Print_Area_2_1_3">#REF!</definedName>
    <definedName name="_90Excel_BuiltIn_Print_Area_2_1_4">#REF!</definedName>
    <definedName name="_90Excel_BuiltIn_Print_Area_2_1_5">#REF!</definedName>
    <definedName name="_90Excel_BuiltIn_Print_Area_2_1_6">#REF!</definedName>
    <definedName name="_90Excel_BuiltIn_Print_Area_2_1_7">'МП СП'!$A$1:$W$13</definedName>
    <definedName name="_90Excel_BuiltIn_Print_Area_2_1_8">#REF!</definedName>
    <definedName name="_90Excel_BuiltIn_Print_Area_2_1_9">#REF!</definedName>
    <definedName name="_95Excel_BuiltIn_Print_Area_3_1">#REF!</definedName>
    <definedName name="_95Excel_BuiltIn_Print_Area_3_1_1">#REF!</definedName>
    <definedName name="_95Excel_BuiltIn_Print_Area_3_1_10">#REF!</definedName>
    <definedName name="_95Excel_BuiltIn_Print_Area_3_1_11">#REF!</definedName>
    <definedName name="_95Excel_BuiltIn_Print_Area_3_1_12">#REF!</definedName>
    <definedName name="_95Excel_BuiltIn_Print_Area_3_1_13">#REF!</definedName>
    <definedName name="_95Excel_BuiltIn_Print_Area_3_1_14">#REF!</definedName>
    <definedName name="_95Excel_BuiltIn_Print_Area_3_1_15">#REF!</definedName>
    <definedName name="_95Excel_BuiltIn_Print_Area_3_1_2">#REF!</definedName>
    <definedName name="_95Excel_BuiltIn_Print_Area_3_1_3">#REF!</definedName>
    <definedName name="_95Excel_BuiltIn_Print_Area_3_1_4">#REF!</definedName>
    <definedName name="_95Excel_BuiltIn_Print_Area_3_1_5">#REF!</definedName>
    <definedName name="_95Excel_BuiltIn_Print_Area_3_1_6">#REF!</definedName>
    <definedName name="_95Excel_BuiltIn_Print_Area_3_1_7">#REF!</definedName>
    <definedName name="_95Excel_BuiltIn_Print_Area_3_1_8">#REF!</definedName>
    <definedName name="_95Excel_BuiltIn_Print_Area_3_1_9">#REF!</definedName>
    <definedName name="_98Excel_BuiltIn_Print_Area_8_1_1">#REF!</definedName>
    <definedName name="_Excel_BuiltIn_Print_Area_1">#REF!</definedName>
    <definedName name="_Excel_BuiltIn_Print_Area_1_1">#REF!</definedName>
    <definedName name="_Excel_BuiltIn_Print_Area_1_10">#REF!</definedName>
    <definedName name="_Excel_BuiltIn_Print_Area_1_11">#REF!</definedName>
    <definedName name="_Excel_BuiltIn_Print_Area_1_12">#REF!</definedName>
    <definedName name="_Excel_BuiltIn_Print_Area_1_13">#REF!</definedName>
    <definedName name="_Excel_BuiltIn_Print_Area_1_2">#REF!</definedName>
    <definedName name="_Excel_BuiltIn_Print_Area_1_3">#REF!</definedName>
    <definedName name="_Excel_BuiltIn_Print_Area_1_4">#REF!</definedName>
    <definedName name="_Excel_BuiltIn_Print_Area_1_5">#REF!</definedName>
    <definedName name="_Excel_BuiltIn_Print_Area_1_6">#REF!</definedName>
    <definedName name="_Excel_BuiltIn_Print_Area_1_7">#REF!</definedName>
    <definedName name="_Excel_BuiltIn_Print_Area_1_8">#REF!</definedName>
    <definedName name="_Excel_BuiltIn_Print_Area_1_9">#REF!</definedName>
    <definedName name="_Excel_BuiltIn_Print_Area_2">#REF!</definedName>
    <definedName name="_Excel_BuiltIn_Print_Area_2_1">#REF!</definedName>
    <definedName name="_Excel_BuiltIn_Print_Area_2_10">#REF!</definedName>
    <definedName name="_Excel_BuiltIn_Print_Area_2_11">#REF!</definedName>
    <definedName name="_Excel_BuiltIn_Print_Area_2_12">#REF!</definedName>
    <definedName name="_Excel_BuiltIn_Print_Area_2_13">#REF!</definedName>
    <definedName name="_Excel_BuiltIn_Print_Area_2_2">#REF!</definedName>
    <definedName name="_Excel_BuiltIn_Print_Area_2_3">#REF!</definedName>
    <definedName name="_Excel_BuiltIn_Print_Area_2_4">#REF!</definedName>
    <definedName name="_Excel_BuiltIn_Print_Area_2_5">#REF!</definedName>
    <definedName name="_Excel_BuiltIn_Print_Area_2_6">#REF!</definedName>
    <definedName name="_Excel_BuiltIn_Print_Area_2_7">#REF!</definedName>
    <definedName name="_Excel_BuiltIn_Print_Area_2_8">#REF!</definedName>
    <definedName name="_Excel_BuiltIn_Print_Area_2_9">#REF!</definedName>
    <definedName name="_Excel_BuiltIn_Print_Area_3_1">#REF!</definedName>
    <definedName name="_Excel_BuiltIn_Print_Area_3_1_1">#REF!</definedName>
    <definedName name="_Excel_BuiltIn_Print_Area_3_1_10">#REF!</definedName>
    <definedName name="_Excel_BuiltIn_Print_Area_3_1_11">#REF!</definedName>
    <definedName name="_Excel_BuiltIn_Print_Area_3_1_12">#REF!</definedName>
    <definedName name="_Excel_BuiltIn_Print_Area_3_1_13">#REF!</definedName>
    <definedName name="_Excel_BuiltIn_Print_Area_3_1_2">#REF!</definedName>
    <definedName name="_Excel_BuiltIn_Print_Area_3_1_3">#REF!</definedName>
    <definedName name="_Excel_BuiltIn_Print_Area_3_1_4">#REF!</definedName>
    <definedName name="_Excel_BuiltIn_Print_Area_3_1_5">#REF!</definedName>
    <definedName name="_Excel_BuiltIn_Print_Area_3_1_6">#REF!</definedName>
    <definedName name="_Excel_BuiltIn_Print_Area_3_1_7">#REF!</definedName>
    <definedName name="_Excel_BuiltIn_Print_Area_3_1_8">#REF!</definedName>
    <definedName name="_Excel_BuiltIn_Print_Area_3_1_9">#REF!</definedName>
    <definedName name="_Excel_BuiltIn_Print_Area_6_1_1_1">#REF!</definedName>
    <definedName name="_Excel_BuiltIn_Print_Area_6_1_1_1_1">#REF!</definedName>
    <definedName name="_Excel_BuiltIn_Print_Area_6_1_1_1_10">#REF!</definedName>
    <definedName name="_Excel_BuiltIn_Print_Area_6_1_1_1_11">#REF!</definedName>
    <definedName name="_Excel_BuiltIn_Print_Area_6_1_1_1_12">#REF!</definedName>
    <definedName name="_Excel_BuiltIn_Print_Area_6_1_1_1_13">#REF!</definedName>
    <definedName name="_Excel_BuiltIn_Print_Area_6_1_1_1_2">#REF!</definedName>
    <definedName name="_Excel_BuiltIn_Print_Area_6_1_1_1_3">#REF!</definedName>
    <definedName name="_Excel_BuiltIn_Print_Area_6_1_1_1_4">#REF!</definedName>
    <definedName name="_Excel_BuiltIn_Print_Area_6_1_1_1_5">#REF!</definedName>
    <definedName name="_Excel_BuiltIn_Print_Area_6_1_1_1_6">#REF!</definedName>
    <definedName name="_Excel_BuiltIn_Print_Area_6_1_1_1_7">#REF!</definedName>
    <definedName name="_Excel_BuiltIn_Print_Area_6_1_1_1_8">#REF!</definedName>
    <definedName name="_Excel_BuiltIn_Print_Area_6_1_1_1_9">#REF!</definedName>
    <definedName name="_Excel_BuiltIn_Print_Area_7">#REF!</definedName>
    <definedName name="_Excel_BuiltIn_Print_Area_7_1">#REF!</definedName>
    <definedName name="_Excel_BuiltIn_Print_Area_7_10">#REF!</definedName>
    <definedName name="_Excel_BuiltIn_Print_Area_7_11">#REF!</definedName>
    <definedName name="_Excel_BuiltIn_Print_Area_7_12">#REF!</definedName>
    <definedName name="_Excel_BuiltIn_Print_Area_7_13">#REF!</definedName>
    <definedName name="_Excel_BuiltIn_Print_Area_7_2">#REF!</definedName>
    <definedName name="_Excel_BuiltIn_Print_Area_7_3">#REF!</definedName>
    <definedName name="_Excel_BuiltIn_Print_Area_7_4">#REF!</definedName>
    <definedName name="_Excel_BuiltIn_Print_Area_7_5">#REF!</definedName>
    <definedName name="_Excel_BuiltIn_Print_Area_7_6">#REF!</definedName>
    <definedName name="_Excel_BuiltIn_Print_Area_7_7">#REF!</definedName>
    <definedName name="_Excel_BuiltIn_Print_Area_7_8">#REF!</definedName>
    <definedName name="_Excel_BuiltIn_Print_Area_7_9">#REF!</definedName>
    <definedName name="_Excel_BuiltIn_Print_Area_8_1">#REF!</definedName>
    <definedName name="_Excel_BuiltIn_Print_Area_8_1_1">#REF!</definedName>
    <definedName name="_Excel_BuiltIn_Print_Area_8_1_10">#REF!</definedName>
    <definedName name="_Excel_BuiltIn_Print_Area_8_1_11">#REF!</definedName>
    <definedName name="_Excel_BuiltIn_Print_Area_8_1_12">#REF!</definedName>
    <definedName name="_Excel_BuiltIn_Print_Area_8_1_13">#REF!</definedName>
    <definedName name="_Excel_BuiltIn_Print_Area_8_1_2">#REF!</definedName>
    <definedName name="_Excel_BuiltIn_Print_Area_8_1_3">#REF!</definedName>
    <definedName name="_Excel_BuiltIn_Print_Area_8_1_4">#REF!</definedName>
    <definedName name="_Excel_BuiltIn_Print_Area_8_1_5">#REF!</definedName>
    <definedName name="_Excel_BuiltIn_Print_Area_8_1_6">#REF!</definedName>
    <definedName name="_Excel_BuiltIn_Print_Area_8_1_7">#REF!</definedName>
    <definedName name="_Excel_BuiltIn_Print_Area_8_1_8">#REF!</definedName>
    <definedName name="_Excel_BuiltIn_Print_Area_8_1_9">#REF!</definedName>
    <definedName name="_Звание__разряд_1_1_1">#REF!</definedName>
    <definedName name="_Звание__разряд_1_1_1_1">#REF!</definedName>
    <definedName name="_Звание__разряд_1_1_1_10">#REF!</definedName>
    <definedName name="_Звание__разряд_1_1_1_11">#REF!</definedName>
    <definedName name="_Звание__разряд_1_1_1_12">#REF!</definedName>
    <definedName name="_Звание__разряд_1_1_1_13">#REF!</definedName>
    <definedName name="_Звание__разряд_1_1_1_2">#REF!</definedName>
    <definedName name="_Звание__разряд_1_1_1_3">#REF!</definedName>
    <definedName name="_Звание__разряд_1_1_1_4">#REF!</definedName>
    <definedName name="_Звание__разряд_1_1_1_5">#REF!</definedName>
    <definedName name="_Звание__разряд_1_1_1_6">#REF!</definedName>
    <definedName name="_Звание__разряд_1_1_1_7">#REF!</definedName>
    <definedName name="_Звание__разряд_1_1_1_8">#REF!</definedName>
    <definedName name="_Звание__разряд_1_1_1_9">#REF!</definedName>
    <definedName name="_Мастер_лист_1_1_1">#REF!</definedName>
    <definedName name="_Мастер_лист_1_1_1_1">#REF!</definedName>
    <definedName name="_Мастер_лист_1_1_1_10">#REF!</definedName>
    <definedName name="_Мастер_лист_1_1_1_11">#REF!</definedName>
    <definedName name="_Мастер_лист_1_1_1_12">#REF!</definedName>
    <definedName name="_Мастер_лист_1_1_1_13">#REF!</definedName>
    <definedName name="_Мастер_лист_1_1_1_2">#REF!</definedName>
    <definedName name="_Мастер_лист_1_1_1_3">#REF!</definedName>
    <definedName name="_Мастер_лист_1_1_1_4">#REF!</definedName>
    <definedName name="_Мастер_лист_1_1_1_5">#REF!</definedName>
    <definedName name="_Мастер_лист_1_1_1_6">#REF!</definedName>
    <definedName name="_Мастер_лист_1_1_1_7">#REF!</definedName>
    <definedName name="_Мастер_лист_1_1_1_8">#REF!</definedName>
    <definedName name="_Мастер_лист_1_1_1_9">#REF!</definedName>
    <definedName name="_Фамилия__имя_1_1_1">#REF!</definedName>
    <definedName name="_Фамилия__имя_1_1_1_1">#REF!</definedName>
    <definedName name="_Фамилия__имя_1_1_1_10">#REF!</definedName>
    <definedName name="_Фамилия__имя_1_1_1_11">#REF!</definedName>
    <definedName name="_Фамилия__имя_1_1_1_12">#REF!</definedName>
    <definedName name="_Фамилия__имя_1_1_1_13">#REF!</definedName>
    <definedName name="_Фамилия__имя_1_1_1_2">#REF!</definedName>
    <definedName name="_Фамилия__имя_1_1_1_3">#REF!</definedName>
    <definedName name="_Фамилия__имя_1_1_1_4">#REF!</definedName>
    <definedName name="_Фамилия__имя_1_1_1_5">#REF!</definedName>
    <definedName name="_Фамилия__имя_1_1_1_6">#REF!</definedName>
    <definedName name="_Фамилия__имя_1_1_1_7">#REF!</definedName>
    <definedName name="_Фамилия__имя_1_1_1_8">#REF!</definedName>
    <definedName name="_Фамилия__имя_1_1_1_9">#REF!</definedName>
    <definedName name="Excel_BuiltIn__FilterDatabase_1">#REF!</definedName>
    <definedName name="Excel_BuiltIn__FilterDatabase_1_1">#REF!</definedName>
    <definedName name="Excel_BuiltIn__FilterDatabase_1_2">#REF!</definedName>
    <definedName name="Excel_BuiltIn__FilterDatabase_1_3">#REF!</definedName>
    <definedName name="Excel_BuiltIn__FilterDatabase_1_4">#REF!</definedName>
    <definedName name="Excel_BuiltIn__FilterDatabase_1_5">#REF!</definedName>
    <definedName name="Excel_BuiltIn__FilterDatabase_1_6">#REF!</definedName>
    <definedName name="Excel_BuiltIn__FilterDatabase_1_7">#REF!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15">#REF!</definedName>
    <definedName name="Excel_BuiltIn__FilterDatabase_16">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7">#REF!</definedName>
    <definedName name="Excel_BuiltIn__FilterDatabase_8">#REF!</definedName>
    <definedName name="Excel_BuiltIn__FilterDatabase_9">#REF!</definedName>
    <definedName name="Excel_BuiltIn_Print_Area_1">#REF!</definedName>
    <definedName name="Excel_BuiltIn_Print_Area_10">#REF!</definedName>
    <definedName name="Excel_BuiltIn_Print_Area_10_1">#REF!</definedName>
    <definedName name="Excel_BuiltIn_Print_Area_10_10">#REF!</definedName>
    <definedName name="Excel_BuiltIn_Print_Area_10_11">#REF!</definedName>
    <definedName name="Excel_BuiltIn_Print_Area_10_12">#REF!</definedName>
    <definedName name="Excel_BuiltIn_Print_Area_10_13">#REF!</definedName>
    <definedName name="Excel_BuiltIn_Print_Area_10_14">#REF!</definedName>
    <definedName name="Excel_BuiltIn_Print_Area_10_2">#REF!</definedName>
    <definedName name="Excel_BuiltIn_Print_Area_10_3">#REF!</definedName>
    <definedName name="Excel_BuiltIn_Print_Area_10_4">#REF!</definedName>
    <definedName name="Excel_BuiltIn_Print_Area_10_5">#REF!</definedName>
    <definedName name="Excel_BuiltIn_Print_Area_10_6">#REF!</definedName>
    <definedName name="Excel_BuiltIn_Print_Area_10_7">#REF!</definedName>
    <definedName name="Excel_BuiltIn_Print_Area_10_8">#REF!</definedName>
    <definedName name="Excel_BuiltIn_Print_Area_10_9">#REF!</definedName>
    <definedName name="Excel_BuiltIn_Print_Area_2">#REF!</definedName>
    <definedName name="Excel_BuiltIn_Print_Area_2_1">#REF!</definedName>
    <definedName name="Excel_BuiltIn_Print_Area_2_10">#REF!</definedName>
    <definedName name="Excel_BuiltIn_Print_Area_2_11">#REF!</definedName>
    <definedName name="Excel_BuiltIn_Print_Area_2_12">#REF!</definedName>
    <definedName name="Excel_BuiltIn_Print_Area_2_13">#REF!</definedName>
    <definedName name="Excel_BuiltIn_Print_Area_2_14">#REF!</definedName>
    <definedName name="Excel_BuiltIn_Print_Area_2_15">#REF!</definedName>
    <definedName name="Excel_BuiltIn_Print_Area_2_2">#REF!</definedName>
    <definedName name="Excel_BuiltIn_Print_Area_2_3">#REF!</definedName>
    <definedName name="Excel_BuiltIn_Print_Area_2_4">#REF!</definedName>
    <definedName name="Excel_BuiltIn_Print_Area_2_6">#REF!</definedName>
    <definedName name="Excel_BuiltIn_Print_Area_2_7">#REF!</definedName>
    <definedName name="Excel_BuiltIn_Print_Area_2_8">#REF!</definedName>
    <definedName name="Excel_BuiltIn_Print_Area_2_9">#REF!</definedName>
    <definedName name="Excel_BuiltIn_Print_Area_3">#REF!</definedName>
    <definedName name="Excel_BuiltIn_Print_Area_3_1">#REF!</definedName>
    <definedName name="Excel_BuiltIn_Print_Area_3_10">#REF!</definedName>
    <definedName name="Excel_BuiltIn_Print_Area_3_12">#REF!</definedName>
    <definedName name="Excel_BuiltIn_Print_Area_3_13">#REF!</definedName>
    <definedName name="Excel_BuiltIn_Print_Area_3_14">#REF!</definedName>
    <definedName name="Excel_BuiltIn_Print_Area_3_15">#REF!</definedName>
    <definedName name="Excel_BuiltIn_Print_Area_3_2">#REF!</definedName>
    <definedName name="Excel_BuiltIn_Print_Area_3_3">#REF!</definedName>
    <definedName name="Excel_BuiltIn_Print_Area_3_4">#REF!</definedName>
    <definedName name="Excel_BuiltIn_Print_Area_3_5">#REF!</definedName>
    <definedName name="Excel_BuiltIn_Print_Area_3_6">#REF!</definedName>
    <definedName name="Excel_BuiltIn_Print_Area_3_8">#REF!</definedName>
    <definedName name="Excel_BuiltIn_Print_Area_3_9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0">#REF!</definedName>
    <definedName name="Excel_BuiltIn_Print_Area_4_1_1_11">#REF!</definedName>
    <definedName name="Excel_BuiltIn_Print_Area_4_1_1_12">#REF!</definedName>
    <definedName name="Excel_BuiltIn_Print_Area_4_1_1_13">#REF!</definedName>
    <definedName name="Excel_BuiltIn_Print_Area_4_1_1_14">#REF!</definedName>
    <definedName name="Excel_BuiltIn_Print_Area_4_1_1_15">#REF!</definedName>
    <definedName name="Excel_BuiltIn_Print_Area_4_1_1_2">#REF!</definedName>
    <definedName name="Excel_BuiltIn_Print_Area_4_1_1_3">#REF!</definedName>
    <definedName name="Excel_BuiltIn_Print_Area_4_1_1_4">#REF!</definedName>
    <definedName name="Excel_BuiltIn_Print_Area_4_1_1_5">#REF!</definedName>
    <definedName name="Excel_BuiltIn_Print_Area_4_1_1_6">#REF!</definedName>
    <definedName name="Excel_BuiltIn_Print_Area_4_1_1_7">#REF!</definedName>
    <definedName name="Excel_BuiltIn_Print_Area_4_1_1_8">#REF!</definedName>
    <definedName name="Excel_BuiltIn_Print_Area_4_1_1_9">#REF!</definedName>
    <definedName name="Excel_BuiltIn_Print_Area_4_1_10">#REF!</definedName>
    <definedName name="Excel_BuiltIn_Print_Area_4_1_11">#REF!</definedName>
    <definedName name="Excel_BuiltIn_Print_Area_4_1_12">#REF!</definedName>
    <definedName name="Excel_BuiltIn_Print_Area_4_1_13">#REF!</definedName>
    <definedName name="Excel_BuiltIn_Print_Area_4_1_14">#REF!</definedName>
    <definedName name="Excel_BuiltIn_Print_Area_4_1_15">#REF!</definedName>
    <definedName name="Excel_BuiltIn_Print_Area_4_1_2">#REF!</definedName>
    <definedName name="Excel_BuiltIn_Print_Area_4_1_3">#REF!</definedName>
    <definedName name="Excel_BuiltIn_Print_Area_4_1_4">#REF!</definedName>
    <definedName name="Excel_BuiltIn_Print_Area_4_1_5">#REF!</definedName>
    <definedName name="Excel_BuiltIn_Print_Area_4_1_6">#REF!</definedName>
    <definedName name="Excel_BuiltIn_Print_Area_4_1_7">#REF!</definedName>
    <definedName name="Excel_BuiltIn_Print_Area_4_1_8">#REF!</definedName>
    <definedName name="Excel_BuiltIn_Print_Area_4_1_9">#REF!</definedName>
    <definedName name="Excel_BuiltIn_Print_Area_4_12">#REF!</definedName>
    <definedName name="Excel_BuiltIn_Print_Area_4_13">#REF!</definedName>
    <definedName name="Excel_BuiltIn_Print_Area_4_14">#REF!</definedName>
    <definedName name="Excel_BuiltIn_Print_Area_4_2">#REF!</definedName>
    <definedName name="Excel_BuiltIn_Print_Area_4_4">#REF!</definedName>
    <definedName name="Excel_BuiltIn_Print_Area_4_5">#REF!</definedName>
    <definedName name="Excel_BuiltIn_Print_Area_4_9" localSheetId="3">'КПД'!$A$1:$W$18</definedName>
    <definedName name="Excel_BuiltIn_Print_Area_4_9">'ППД'!$A$1:$W$25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2">#REF!</definedName>
    <definedName name="Excel_BuiltIn_Print_Area_6_10">#REF!</definedName>
    <definedName name="Excel_BuiltIn_Print_Area_6_11">#REF!</definedName>
    <definedName name="Excel_BuiltIn_Print_Area_6_12">#REF!</definedName>
    <definedName name="Excel_BuiltIn_Print_Area_6_13">#REF!</definedName>
    <definedName name="Excel_BuiltIn_Print_Area_6_14">#REF!</definedName>
    <definedName name="Excel_BuiltIn_Print_Area_6_2">#REF!</definedName>
    <definedName name="Excel_BuiltIn_Print_Area_6_2_1">#REF!</definedName>
    <definedName name="Excel_BuiltIn_Print_Area_6_3">#REF!</definedName>
    <definedName name="Excel_BuiltIn_Print_Area_6_4">#REF!</definedName>
    <definedName name="Excel_BuiltIn_Print_Area_6_5">#REF!</definedName>
    <definedName name="Excel_BuiltIn_Print_Area_6_6">#REF!</definedName>
    <definedName name="Excel_BuiltIn_Print_Area_6_7">#REF!</definedName>
    <definedName name="Excel_BuiltIn_Print_Area_6_8">#REF!</definedName>
    <definedName name="Excel_BuiltIn_Print_Area_6_9">#REF!</definedName>
    <definedName name="Excel_BuiltIn_Print_Area_7">#REF!</definedName>
    <definedName name="Excel_BuiltIn_Print_Area_7_1">#REF!</definedName>
    <definedName name="Excel_BuiltIn_Print_Area_7_10">#REF!</definedName>
    <definedName name="Excel_BuiltIn_Print_Area_7_11">#REF!</definedName>
    <definedName name="Excel_BuiltIn_Print_Area_7_12">#REF!</definedName>
    <definedName name="Excel_BuiltIn_Print_Area_7_13">#REF!</definedName>
    <definedName name="Excel_BuiltIn_Print_Area_7_14">#REF!</definedName>
    <definedName name="Excel_BuiltIn_Print_Area_7_2">#REF!</definedName>
    <definedName name="Excel_BuiltIn_Print_Area_7_3">#REF!</definedName>
    <definedName name="Excel_BuiltIn_Print_Area_7_4">#REF!</definedName>
    <definedName name="Excel_BuiltIn_Print_Area_7_5">#REF!</definedName>
    <definedName name="Excel_BuiltIn_Print_Area_7_6">#REF!</definedName>
    <definedName name="Excel_BuiltIn_Print_Area_7_7">#REF!</definedName>
    <definedName name="Excel_BuiltIn_Print_Area_7_8">#REF!</definedName>
    <definedName name="Excel_BuiltIn_Print_Area_7_9">#REF!</definedName>
    <definedName name="Excel_BuiltIn_Print_Area_8_1">#REF!</definedName>
    <definedName name="Excel_BuiltIn_Print_Area_9">#REF!</definedName>
    <definedName name="Excel_BuiltIn_Print_Area_9_1">#REF!</definedName>
    <definedName name="Excel_BuiltIn_Print_Area_9_2">#REF!</definedName>
    <definedName name="Excel_BuiltIn_Print_Area_9_3">#REF!</definedName>
    <definedName name="Excel_BuiltIn_Print_Area_9_4">#REF!</definedName>
    <definedName name="Excel_BuiltIn_Print_Area_9_5">#REF!</definedName>
    <definedName name="Excel_BuiltIn_Print_Area_9_6">#REF!</definedName>
    <definedName name="Excel_BuiltIn_Print_Area_9_7">#REF!</definedName>
    <definedName name="Владелец__________________________лошади">#REF!</definedName>
    <definedName name="Владелец__________________________лошади_1">#REF!</definedName>
    <definedName name="Владелец__________________________лошади_10">#REF!</definedName>
    <definedName name="Владелец__________________________лошади_11">#REF!</definedName>
    <definedName name="Владелец__________________________лошади_12">#REF!</definedName>
    <definedName name="Владелец__________________________лошади_13">#REF!</definedName>
    <definedName name="Владелец__________________________лошади_14">#REF!</definedName>
    <definedName name="Владелец__________________________лошади_15">#REF!</definedName>
    <definedName name="Владелец__________________________лошади_2">#REF!</definedName>
    <definedName name="Владелец__________________________лошади_3">#REF!</definedName>
    <definedName name="Владелец__________________________лошади_4">#REF!</definedName>
    <definedName name="Владелец__________________________лошади_6">#REF!</definedName>
    <definedName name="Владелец__________________________лошади_7">#REF!</definedName>
    <definedName name="Владелец__________________________лошади_8">#REF!</definedName>
    <definedName name="Владелец__________________________лошади_9">#REF!</definedName>
    <definedName name="Кличка_лошади__г.р.__пол__масть.__порода">#REF!</definedName>
    <definedName name="Кличка_лошади__г.р.__пол__масть.__порода_1">#REF!</definedName>
    <definedName name="Кличка_лошади__г.р.__пол__масть.__порода_10">#REF!</definedName>
    <definedName name="Кличка_лошади__г.р.__пол__масть.__порода_11">#REF!</definedName>
    <definedName name="Кличка_лошади__г.р.__пол__масть.__порода_12">#REF!</definedName>
    <definedName name="Кличка_лошади__г.р.__пол__масть.__порода_13">#REF!</definedName>
    <definedName name="Кличка_лошади__г.р.__пол__масть.__порода_14">#REF!</definedName>
    <definedName name="Кличка_лошади__г.р.__пол__масть.__порода_15">#REF!</definedName>
    <definedName name="Кличка_лошади__г.р.__пол__масть.__порода_2">#REF!</definedName>
    <definedName name="Кличка_лошади__г.р.__пол__масть.__порода_3">#REF!</definedName>
    <definedName name="Кличка_лошади__г.р.__пол__масть.__порода_4">#REF!</definedName>
    <definedName name="Кличка_лошади__г.р.__пол__масть.__порода_6">#REF!</definedName>
    <definedName name="Кличка_лошади__г.р.__пол__масть.__порода_7">#REF!</definedName>
    <definedName name="Кличка_лошади__г.р.__пол__масть.__порода_8">#REF!</definedName>
    <definedName name="Кличка_лошади__г.р.__пол__масть.__порода_9">#REF!</definedName>
    <definedName name="Команда__регион">#REF!</definedName>
    <definedName name="Команда__регион_1">#REF!</definedName>
    <definedName name="Команда__регион_10">#REF!</definedName>
    <definedName name="Команда__регион_11">#REF!</definedName>
    <definedName name="Команда__регион_12">#REF!</definedName>
    <definedName name="Команда__регион_13">#REF!</definedName>
    <definedName name="Команда__регион_14">#REF!</definedName>
    <definedName name="Команда__регион_15">#REF!</definedName>
    <definedName name="Команда__регион_2">#REF!</definedName>
    <definedName name="Команда__регион_3">#REF!</definedName>
    <definedName name="Команда__регион_4">#REF!</definedName>
    <definedName name="Команда__регион_6">#REF!</definedName>
    <definedName name="Команда__регион_7">#REF!</definedName>
    <definedName name="Команда__регион_8">#REF!</definedName>
    <definedName name="Команда__регион_9">#REF!</definedName>
    <definedName name="_xlnm.Print_Area" localSheetId="3">'КПД'!$A$1:$X$18</definedName>
    <definedName name="_xlnm.Print_Area" localSheetId="5">'мол 4 и ст'!$A$2:$Q$11</definedName>
    <definedName name="_xlnm.Print_Area" localSheetId="0">'МП СП'!$A$1:$V$13</definedName>
    <definedName name="_xlnm.Print_Area" localSheetId="1">'нач'!$A$1:$W$18</definedName>
    <definedName name="_xlnm.Print_Area" localSheetId="2">'ППД'!$A$1:$X$25</definedName>
    <definedName name="_xlnm.Print_Area" localSheetId="4">'ППЮ КПЮ'!$A$1:$X$25</definedName>
    <definedName name="_xlnm.Print_Titles" localSheetId="0">'МП СП'!$5:$6</definedName>
    <definedName name="_xlnm.Print_Titles" localSheetId="1">'нач'!$2:$8</definedName>
    <definedName name="_xlnm.Print_Titles" localSheetId="2">'ППД'!$2:$9</definedName>
    <definedName name="_xlnm.Print_Titles" localSheetId="3">'КПД'!$2:$8</definedName>
    <definedName name="_xlnm.Print_Titles" localSheetId="4">'ППЮ КПЮ'!$2:$8</definedName>
  </definedNames>
  <calcPr calcId="144525"/>
</workbook>
</file>

<file path=xl/sharedStrings.xml><?xml version="1.0" encoding="utf-8"?>
<sst xmlns="http://schemas.openxmlformats.org/spreadsheetml/2006/main" count="478" uniqueCount="199">
  <si>
    <t>ОТКРЫТЫЙ КУБОК КСК "РУССКИЙ АЛМАЗ" ПО ВЫЕЗДКЕ, 10 ЭТАП</t>
  </si>
  <si>
    <t>Технические результаты</t>
  </si>
  <si>
    <r>
      <t xml:space="preserve">Судьи: Е - Семенова Ю., ВК (Москва), </t>
    </r>
    <r>
      <rPr>
        <b/>
        <sz val="14"/>
        <rFont val="Verdana"/>
        <family val="2"/>
      </rPr>
      <t xml:space="preserve">С - Елисеева А.,  ВК (Москва), </t>
    </r>
    <r>
      <rPr>
        <sz val="14"/>
        <rFont val="Verdana"/>
        <family val="2"/>
      </rPr>
      <t xml:space="preserve"> М - Тишкин В., ВК (Москва) </t>
    </r>
  </si>
  <si>
    <t>КСК "Русский Алмаз", МО</t>
  </si>
  <si>
    <t>21 октября 2018 г.</t>
  </si>
  <si>
    <t>Место</t>
  </si>
  <si>
    <r>
      <t xml:space="preserve">Фамилия, </t>
    </r>
    <r>
      <rPr>
        <i/>
        <sz val="10"/>
        <rFont val="Verdana"/>
        <family val="2"/>
      </rPr>
      <t>имя всадника</t>
    </r>
  </si>
  <si>
    <t>Рег. № ФКСР</t>
  </si>
  <si>
    <t>Звание, разряд</t>
  </si>
  <si>
    <r>
      <t>Кличка лошади, г.р.,</t>
    </r>
    <r>
      <rPr>
        <i/>
        <sz val="10"/>
        <rFont val="Verdana"/>
        <family val="2"/>
      </rPr>
      <t xml:space="preserve"> пол, масть, порода, отец, место рождения</t>
    </r>
  </si>
  <si>
    <t>№ паспорта ФКСР лошади</t>
  </si>
  <si>
    <t>Владелец                          лошади</t>
  </si>
  <si>
    <t>Команда, регион</t>
  </si>
  <si>
    <t>Е</t>
  </si>
  <si>
    <t>С</t>
  </si>
  <si>
    <t>М</t>
  </si>
  <si>
    <t>Ошибки в схеме</t>
  </si>
  <si>
    <t>прочие ошибки</t>
  </si>
  <si>
    <t>Всего
баллов</t>
  </si>
  <si>
    <t>Общие оценки</t>
  </si>
  <si>
    <t>Всего
%</t>
  </si>
  <si>
    <t>Выполн. норм.</t>
  </si>
  <si>
    <t>баллы</t>
  </si>
  <si>
    <t>%</t>
  </si>
  <si>
    <t>место</t>
  </si>
  <si>
    <t>кмс</t>
  </si>
  <si>
    <t>I</t>
  </si>
  <si>
    <t>МАЛЫЙ ПРИЗ</t>
  </si>
  <si>
    <r>
      <t xml:space="preserve">КАЛАНДА
</t>
    </r>
    <r>
      <rPr>
        <sz val="11"/>
        <rFont val="Verdana"/>
        <family val="2"/>
      </rPr>
      <t>Алина</t>
    </r>
  </si>
  <si>
    <t>031989</t>
  </si>
  <si>
    <r>
      <t xml:space="preserve">ОЛИМП-09, </t>
    </r>
    <r>
      <rPr>
        <sz val="11"/>
        <rFont val="Verdana"/>
        <family val="2"/>
      </rPr>
      <t>жеребец, гн. трак., Пропан, Украина</t>
    </r>
  </si>
  <si>
    <t>021746</t>
  </si>
  <si>
    <t xml:space="preserve">Каланда А.В.
</t>
  </si>
  <si>
    <t>ЧВ, МО</t>
  </si>
  <si>
    <t>СРЕДНИЙ ПРИЗ №1</t>
  </si>
  <si>
    <r>
      <t xml:space="preserve">ГУРИНА 
</t>
    </r>
    <r>
      <rPr>
        <sz val="11"/>
        <rFont val="Verdana"/>
        <family val="2"/>
      </rPr>
      <t>Людмила</t>
    </r>
  </si>
  <si>
    <t>007779</t>
  </si>
  <si>
    <t>мс</t>
  </si>
  <si>
    <r>
      <t>ДОМИНАТОР-10,</t>
    </r>
    <r>
      <rPr>
        <sz val="11"/>
        <rFont val="Verdana"/>
        <family val="2"/>
      </rPr>
      <t xml:space="preserve"> жер., гнед., ольден., Sir Donerhall I, Германия </t>
    </r>
  </si>
  <si>
    <t>Исачкина Р.</t>
  </si>
  <si>
    <r>
      <t xml:space="preserve">КОШЕЛЕВА </t>
    </r>
    <r>
      <rPr>
        <sz val="11"/>
        <rFont val="Verdana"/>
        <family val="2"/>
      </rPr>
      <t>Юлия, 1997</t>
    </r>
  </si>
  <si>
    <t>022197</t>
  </si>
  <si>
    <r>
      <t xml:space="preserve">ПОДРУЖКА-01 </t>
    </r>
    <r>
      <rPr>
        <sz val="11"/>
        <rFont val="Verdana"/>
        <family val="2"/>
      </rPr>
      <t>коб., гнед., латв., Полигонс</t>
    </r>
  </si>
  <si>
    <t>001383</t>
  </si>
  <si>
    <t>Кошелева Е.</t>
  </si>
  <si>
    <t>КФХ "Гея", Москва</t>
  </si>
  <si>
    <t xml:space="preserve">Главный судья                                                                                                                                                              </t>
  </si>
  <si>
    <t>Семенова Ю., ВК (Мосва)</t>
  </si>
  <si>
    <t xml:space="preserve">Главный секретарь                                                           </t>
  </si>
  <si>
    <t>Горская Т., 1К (Москва)</t>
  </si>
  <si>
    <t>Place</t>
  </si>
  <si>
    <t>Rider_ID</t>
  </si>
  <si>
    <t>Horse_ID</t>
  </si>
  <si>
    <t>Perc1</t>
  </si>
  <si>
    <t>Perc2</t>
  </si>
  <si>
    <t>Perc3</t>
  </si>
  <si>
    <t>PercSum</t>
  </si>
  <si>
    <t>ВЫЕЗДКА</t>
  </si>
  <si>
    <t>III</t>
  </si>
  <si>
    <r>
      <t xml:space="preserve">Фамилия, </t>
    </r>
    <r>
      <rPr>
        <i/>
        <sz val="8"/>
        <rFont val="Verdana"/>
        <family val="2"/>
      </rPr>
      <t>имя всадника</t>
    </r>
  </si>
  <si>
    <r>
      <t>Кличка лошади, г.р.,</t>
    </r>
    <r>
      <rPr>
        <i/>
        <sz val="10"/>
        <rFont val="Verdana"/>
        <family val="2"/>
      </rPr>
      <t xml:space="preserve"> </t>
    </r>
  </si>
  <si>
    <t>Выполн
норм.</t>
  </si>
  <si>
    <t>МАНЕЖНАЯ ЕЗДА №1</t>
  </si>
  <si>
    <r>
      <t xml:space="preserve">ТИМОФЕЕВ 
</t>
    </r>
    <r>
      <rPr>
        <sz val="11"/>
        <rFont val="Verdana"/>
        <family val="2"/>
      </rPr>
      <t>Никита, 2010</t>
    </r>
  </si>
  <si>
    <r>
      <t xml:space="preserve">ВОСТОРГ-04 </t>
    </r>
    <r>
      <rPr>
        <sz val="11"/>
        <rFont val="Verdana"/>
        <family val="2"/>
      </rPr>
      <t>мер., гнед., ганн., Вереск, Россия</t>
    </r>
  </si>
  <si>
    <t>ТЕСТ ДЛЯ НАЧИНАЮЩИХ ВСАДНИКОВ, Зачет для детей</t>
  </si>
  <si>
    <r>
      <t xml:space="preserve">ИСАЧКИНА </t>
    </r>
    <r>
      <rPr>
        <sz val="11"/>
        <rFont val="Verdana"/>
        <family val="2"/>
      </rPr>
      <t>Анисья, 2013</t>
    </r>
  </si>
  <si>
    <r>
      <t xml:space="preserve">СМОКИ-04, </t>
    </r>
    <r>
      <rPr>
        <sz val="11"/>
        <rFont val="Verdana"/>
        <family val="2"/>
      </rPr>
      <t>мер., рыж., шетл., Магнат, Россия</t>
    </r>
  </si>
  <si>
    <r>
      <t xml:space="preserve">ЯРОВОВА </t>
    </r>
    <r>
      <rPr>
        <sz val="11"/>
        <rFont val="Verdana"/>
        <family val="2"/>
      </rPr>
      <t>Яна, 2011</t>
    </r>
  </si>
  <si>
    <r>
      <t xml:space="preserve">СВИРИДЕНКО </t>
    </r>
    <r>
      <rPr>
        <sz val="11"/>
        <rFont val="Verdana"/>
        <family val="2"/>
      </rPr>
      <t>Полина, 2006</t>
    </r>
  </si>
  <si>
    <t>б/р</t>
  </si>
  <si>
    <r>
      <rPr>
        <b/>
        <sz val="11"/>
        <rFont val="Verdana"/>
        <family val="2"/>
      </rPr>
      <t xml:space="preserve">ВАЛЮТА-02, </t>
    </r>
    <r>
      <rPr>
        <sz val="11"/>
        <rFont val="Verdana"/>
        <family val="2"/>
      </rPr>
      <t>кобыла, кар. полукр., , Россия</t>
    </r>
  </si>
  <si>
    <t>008513</t>
  </si>
  <si>
    <t xml:space="preserve">Соколова С.И.
</t>
  </si>
  <si>
    <t>Конная база Арсаки, МО</t>
  </si>
  <si>
    <r>
      <t xml:space="preserve">ТИМОФЕЕВ 
</t>
    </r>
    <r>
      <rPr>
        <sz val="11"/>
        <rFont val="Verdana"/>
        <family val="2"/>
      </rPr>
      <t>Максим, 2008</t>
    </r>
  </si>
  <si>
    <r>
      <t xml:space="preserve">СНЕЖКА-03 </t>
    </r>
    <r>
      <rPr>
        <sz val="11"/>
        <rFont val="Verdana"/>
        <family val="2"/>
      </rPr>
      <t>коб., сер., Россия</t>
    </r>
  </si>
  <si>
    <r>
      <t>ШЕВЧУК</t>
    </r>
    <r>
      <rPr>
        <sz val="11"/>
        <rFont val="Verdana"/>
        <family val="2"/>
      </rPr>
      <t xml:space="preserve"> 
Дарья, 2009</t>
    </r>
  </si>
  <si>
    <r>
      <t xml:space="preserve">ПЕРЦОВКА-03, </t>
    </r>
    <r>
      <rPr>
        <sz val="11"/>
        <rFont val="Verdana"/>
        <family val="2"/>
      </rPr>
      <t>коб., т.-рыж., трак., Викингас</t>
    </r>
  </si>
  <si>
    <t>016727</t>
  </si>
  <si>
    <t xml:space="preserve">Ермина </t>
  </si>
  <si>
    <t>ПРЕДВАРИТЕЛЬНЫЙ ПРИЗ А. ДЕТИ.</t>
  </si>
  <si>
    <r>
      <t>Кличка лошади, г.р.,</t>
    </r>
    <r>
      <rPr>
        <i/>
        <sz val="8"/>
        <rFont val="Verdana"/>
        <family val="2"/>
      </rPr>
      <t xml:space="preserve"> </t>
    </r>
  </si>
  <si>
    <t>ЗАЧЁТ ДЛЯ СПОРТСМЕНОВ-ЛЮБИТЕЛЕЙ</t>
  </si>
  <si>
    <r>
      <t xml:space="preserve">ПАВЛОВА </t>
    </r>
    <r>
      <rPr>
        <sz val="10"/>
        <rFont val="Verdana"/>
        <family val="2"/>
      </rPr>
      <t>Елена</t>
    </r>
  </si>
  <si>
    <r>
      <t xml:space="preserve">ТАМЕРЛАН-08, </t>
    </r>
    <r>
      <rPr>
        <sz val="10"/>
        <rFont val="Verdana"/>
        <family val="2"/>
      </rPr>
      <t>мер., вор.,УВП, Монако, Украина</t>
    </r>
  </si>
  <si>
    <t>009069</t>
  </si>
  <si>
    <t>Павлова Е.</t>
  </si>
  <si>
    <r>
      <t xml:space="preserve">ПАТРИКЕЕВА 
</t>
    </r>
    <r>
      <rPr>
        <sz val="10"/>
        <rFont val="Verdana"/>
        <family val="2"/>
      </rPr>
      <t>Алеся</t>
    </r>
  </si>
  <si>
    <t>032086</t>
  </si>
  <si>
    <r>
      <rPr>
        <b/>
        <sz val="10"/>
        <rFont val="Verdana"/>
        <family val="2"/>
      </rPr>
      <t xml:space="preserve">ВАЛЮТА-02, </t>
    </r>
    <r>
      <rPr>
        <sz val="10"/>
        <rFont val="Verdana"/>
        <family val="2"/>
      </rPr>
      <t>кобыла, кар. полукр., , Россия</t>
    </r>
  </si>
  <si>
    <r>
      <t xml:space="preserve">МОРОЗОВА </t>
    </r>
    <r>
      <rPr>
        <sz val="10"/>
        <rFont val="Verdana"/>
        <family val="2"/>
      </rPr>
      <t xml:space="preserve">
Дарья, 2003</t>
    </r>
  </si>
  <si>
    <r>
      <t xml:space="preserve">БАЛ-00, </t>
    </r>
    <r>
      <rPr>
        <sz val="10"/>
        <rFont val="Verdana"/>
        <family val="2"/>
      </rPr>
      <t>мер., сер., орл. Рыс., Папирус, МКЗ №1</t>
    </r>
  </si>
  <si>
    <t>2ю</t>
  </si>
  <si>
    <r>
      <t xml:space="preserve">КУШНИР 
</t>
    </r>
    <r>
      <rPr>
        <sz val="11"/>
        <rFont val="Verdana"/>
        <family val="2"/>
      </rPr>
      <t>Ольга</t>
    </r>
  </si>
  <si>
    <t>031191</t>
  </si>
  <si>
    <r>
      <rPr>
        <b/>
        <sz val="10"/>
        <rFont val="Verdana"/>
        <family val="2"/>
      </rPr>
      <t>АРЗАМАС-09</t>
    </r>
    <r>
      <rPr>
        <sz val="10"/>
        <rFont val="Verdana"/>
        <family val="2"/>
      </rPr>
      <t>, жер, св.-гн. рус.рыс., Армбро Лиф, ООО "Лаг-Сервис+"</t>
    </r>
  </si>
  <si>
    <t>019038</t>
  </si>
  <si>
    <t>ЗАЧЁТ ДЛЯ ДЕТЕЙ</t>
  </si>
  <si>
    <r>
      <t>БЕЛЕЦКАЯ</t>
    </r>
    <r>
      <rPr>
        <sz val="10"/>
        <rFont val="Verdana"/>
        <family val="2"/>
      </rPr>
      <t xml:space="preserve"> Ксения, 2006</t>
    </r>
  </si>
  <si>
    <t>009206</t>
  </si>
  <si>
    <r>
      <t>КРИСТАЛ ЭНДЖЕЛ-12,</t>
    </r>
    <r>
      <rPr>
        <sz val="10"/>
        <rFont val="Verdana"/>
        <family val="2"/>
      </rPr>
      <t xml:space="preserve"> мер., сер., полукр., Каро, Россия</t>
    </r>
  </si>
  <si>
    <t>021125</t>
  </si>
  <si>
    <t>1ю</t>
  </si>
  <si>
    <r>
      <t xml:space="preserve">САБУРОВА </t>
    </r>
    <r>
      <rPr>
        <sz val="10"/>
        <rFont val="Verdana"/>
        <family val="2"/>
      </rPr>
      <t>Дарья, 2009</t>
    </r>
  </si>
  <si>
    <t>007509</t>
  </si>
  <si>
    <r>
      <t>БЕКАС-99</t>
    </r>
    <r>
      <rPr>
        <sz val="10"/>
        <rFont val="Verdana"/>
        <family val="2"/>
      </rPr>
      <t>, мер., сер</t>
    </r>
    <r>
      <rPr>
        <b/>
        <sz val="10"/>
        <rFont val="Verdana"/>
        <family val="2"/>
      </rPr>
      <t xml:space="preserve">., </t>
    </r>
    <r>
      <rPr>
        <sz val="10"/>
        <rFont val="Verdana"/>
        <family val="2"/>
      </rPr>
      <t xml:space="preserve">терск., Цейтнот, Ставропольский к/з </t>
    </r>
  </si>
  <si>
    <t>009090</t>
  </si>
  <si>
    <r>
      <t xml:space="preserve">СВИРИДЕНКО </t>
    </r>
    <r>
      <rPr>
        <sz val="10"/>
        <rFont val="Verdana"/>
        <family val="2"/>
      </rPr>
      <t>Полина, 2006</t>
    </r>
  </si>
  <si>
    <t>3ю</t>
  </si>
  <si>
    <r>
      <t xml:space="preserve">КЛЕН-12, </t>
    </r>
    <r>
      <rPr>
        <sz val="10"/>
        <rFont val="Verdana"/>
        <family val="2"/>
      </rPr>
      <t>жер., рыж., пом.</t>
    </r>
  </si>
  <si>
    <t>ОБЩИЙ ЗАЧЕТ</t>
  </si>
  <si>
    <r>
      <t xml:space="preserve">ШЕВЦОВА
</t>
    </r>
    <r>
      <rPr>
        <sz val="10"/>
        <rFont val="Verdana"/>
        <family val="2"/>
      </rPr>
      <t>Алина, 1999</t>
    </r>
  </si>
  <si>
    <t>041899</t>
  </si>
  <si>
    <r>
      <t xml:space="preserve">ПОЛЕНОВА
</t>
    </r>
    <r>
      <rPr>
        <sz val="10"/>
        <rFont val="Verdana"/>
        <family val="2"/>
      </rPr>
      <t>Полина, 1998</t>
    </r>
  </si>
  <si>
    <t>006998</t>
  </si>
  <si>
    <r>
      <t xml:space="preserve">Судьи: Е - Тишкин В., ВК (Москва), </t>
    </r>
    <r>
      <rPr>
        <b/>
        <sz val="14"/>
        <rFont val="Verdana"/>
        <family val="2"/>
      </rPr>
      <t xml:space="preserve">С - Семенова Ю., ВК (Москва), </t>
    </r>
    <r>
      <rPr>
        <sz val="14"/>
        <rFont val="Verdana"/>
        <family val="2"/>
      </rPr>
      <t xml:space="preserve"> М - Елисеева А.,  ВК (Москва)</t>
    </r>
  </si>
  <si>
    <t>КОМАНДНЫЙ ПРИЗ. ДЕТИ.</t>
  </si>
  <si>
    <r>
      <t xml:space="preserve">ПРОЗОРОВА
</t>
    </r>
    <r>
      <rPr>
        <sz val="11"/>
        <rFont val="Verdana"/>
        <family val="2"/>
      </rPr>
      <t>Екатерина</t>
    </r>
  </si>
  <si>
    <t>015570</t>
  </si>
  <si>
    <r>
      <t xml:space="preserve">БЭТМЕН-13, </t>
    </r>
    <r>
      <rPr>
        <sz val="11"/>
        <rFont val="Verdana"/>
        <family val="2"/>
      </rPr>
      <t>жер., рыже-чал., ПСЛ, Россия</t>
    </r>
  </si>
  <si>
    <r>
      <t xml:space="preserve">МАЛЕНКО </t>
    </r>
    <r>
      <rPr>
        <sz val="11"/>
        <rFont val="Verdana"/>
        <family val="2"/>
      </rPr>
      <t>Светлана</t>
    </r>
  </si>
  <si>
    <t>019886</t>
  </si>
  <si>
    <r>
      <t xml:space="preserve">ФИАЛКА-09, </t>
    </r>
    <r>
      <rPr>
        <sz val="11"/>
        <rFont val="Verdana"/>
        <family val="2"/>
      </rPr>
      <t>коб., гнед., полук.спорт., Киприот, Россия</t>
    </r>
  </si>
  <si>
    <t>016859</t>
  </si>
  <si>
    <r>
      <t>СИЗОВА</t>
    </r>
    <r>
      <rPr>
        <sz val="11"/>
        <rFont val="Verdana"/>
        <family val="2"/>
      </rPr>
      <t xml:space="preserve"> Арина</t>
    </r>
  </si>
  <si>
    <r>
      <t xml:space="preserve">ЭВРИКА-10, </t>
    </r>
    <r>
      <rPr>
        <sz val="11"/>
        <rFont val="Verdana"/>
        <family val="2"/>
      </rPr>
      <t>коб., сер., трак., Вереск, Россия</t>
    </r>
  </si>
  <si>
    <r>
      <t>БЕЛЕЦКАЯ</t>
    </r>
    <r>
      <rPr>
        <sz val="11"/>
        <rFont val="Verdana"/>
        <family val="2"/>
      </rPr>
      <t xml:space="preserve"> Ксения, 2006</t>
    </r>
  </si>
  <si>
    <r>
      <t xml:space="preserve">ЛАРС-10, </t>
    </r>
    <r>
      <rPr>
        <sz val="11"/>
        <rFont val="Verdana"/>
        <family val="2"/>
      </rPr>
      <t>мер., рыж., ПСЛ, Le Joli-Рассада, Россия</t>
    </r>
  </si>
  <si>
    <t>020202</t>
  </si>
  <si>
    <t>Белецкая В.Ю.</t>
  </si>
  <si>
    <r>
      <t xml:space="preserve">ПИПИЯ </t>
    </r>
    <r>
      <rPr>
        <sz val="11"/>
        <rFont val="Verdana"/>
        <family val="2"/>
      </rPr>
      <t>Ульяна, 2004</t>
    </r>
  </si>
  <si>
    <t>051604</t>
  </si>
  <si>
    <r>
      <t>ЛОТТИ ВАН Т-06,</t>
    </r>
    <r>
      <rPr>
        <sz val="11"/>
        <rFont val="Verdana"/>
        <family val="2"/>
      </rPr>
      <t xml:space="preserve"> кобыла, вор. фриз., н.з, Нидерланды</t>
    </r>
  </si>
  <si>
    <t>021478</t>
  </si>
  <si>
    <t xml:space="preserve">Колчина А.А.
</t>
  </si>
  <si>
    <r>
      <t xml:space="preserve">Фамилия, </t>
    </r>
    <r>
      <rPr>
        <i/>
        <sz val="11"/>
        <rFont val="Verdana"/>
        <family val="2"/>
      </rPr>
      <t>имя всадника</t>
    </r>
  </si>
  <si>
    <t>ПРЕДВАРИТЕЛЬНЫЙ ПРИЗ. ЮНОШИ.</t>
  </si>
  <si>
    <t>ОБЩИЙ ЗАЧЁТ</t>
  </si>
  <si>
    <r>
      <t xml:space="preserve">ЛАЩЕНОВ
</t>
    </r>
    <r>
      <rPr>
        <sz val="11"/>
        <rFont val="Verdana"/>
        <family val="2"/>
      </rPr>
      <t>Артемий</t>
    </r>
  </si>
  <si>
    <t>008395</t>
  </si>
  <si>
    <r>
      <t>БИРМИНГЕМ-06</t>
    </r>
    <r>
      <rPr>
        <sz val="11"/>
        <rFont val="Verdana"/>
        <family val="2"/>
      </rPr>
      <t>, мер., рыж., буд., Бекрень, к/з им.1-ой Конной Армии</t>
    </r>
  </si>
  <si>
    <t>006849</t>
  </si>
  <si>
    <t>Лащенова М.</t>
  </si>
  <si>
    <t>КСК "Максима Стэйблз", МО - РЭУ им. Плеханова</t>
  </si>
  <si>
    <r>
      <t xml:space="preserve">АНОХИНА 
</t>
    </r>
    <r>
      <rPr>
        <sz val="11"/>
        <rFont val="Verdana"/>
        <family val="2"/>
      </rPr>
      <t>Марина</t>
    </r>
  </si>
  <si>
    <t>006678</t>
  </si>
  <si>
    <r>
      <t xml:space="preserve">ПАРАДИЗ-04, </t>
    </r>
    <r>
      <rPr>
        <sz val="11"/>
        <rFont val="Verdana"/>
        <family val="2"/>
      </rPr>
      <t>жер., сол., пом., Арлекин, Тверская обл.</t>
    </r>
  </si>
  <si>
    <t>013046</t>
  </si>
  <si>
    <r>
      <t xml:space="preserve">ШЕВЦОВА
</t>
    </r>
    <r>
      <rPr>
        <sz val="11"/>
        <rFont val="Verdana"/>
        <family val="2"/>
      </rPr>
      <t>Алина, 1999</t>
    </r>
  </si>
  <si>
    <r>
      <t xml:space="preserve">ДОНАТЕЛЛО-08 </t>
    </r>
    <r>
      <rPr>
        <sz val="11"/>
        <rFont val="Verdana"/>
        <family val="2"/>
      </rPr>
      <t>мер., мер., гн., ган., Deddy Cool, Германия</t>
    </r>
  </si>
  <si>
    <r>
      <t xml:space="preserve">ТАЛАС ХАН-11 </t>
    </r>
    <r>
      <rPr>
        <sz val="11"/>
        <rFont val="Verdana"/>
        <family val="2"/>
      </rPr>
      <t>мер., кар., трак., Лантан, КФХ Шоханов</t>
    </r>
  </si>
  <si>
    <t>015752</t>
  </si>
  <si>
    <t>ЗАЧЕТ ДЛЯ ЮНОШЕЙ</t>
  </si>
  <si>
    <r>
      <t xml:space="preserve">МЕНДЕЛЕЕВА </t>
    </r>
    <r>
      <rPr>
        <sz val="11"/>
        <rFont val="Verdana"/>
        <family val="2"/>
      </rPr>
      <t>Елизавета, 2000</t>
    </r>
  </si>
  <si>
    <t>061100</t>
  </si>
  <si>
    <r>
      <t xml:space="preserve">РИГОЛЕТТО-08, </t>
    </r>
    <r>
      <rPr>
        <sz val="11"/>
        <rFont val="Verdana"/>
        <family val="2"/>
      </rPr>
      <t>мер., рыж., полукр., Равелин, Россия</t>
    </r>
  </si>
  <si>
    <t>017655</t>
  </si>
  <si>
    <t>Менделеев</t>
  </si>
  <si>
    <t>II</t>
  </si>
  <si>
    <r>
      <t xml:space="preserve">КАНЦУРОВА </t>
    </r>
    <r>
      <rPr>
        <sz val="11"/>
        <rFont val="Verdana"/>
        <family val="2"/>
      </rPr>
      <t>Анастасия, 2001</t>
    </r>
  </si>
  <si>
    <t>040401</t>
  </si>
  <si>
    <r>
      <t>КОСТА-12,</t>
    </r>
    <r>
      <rPr>
        <sz val="11"/>
        <rFont val="Verdana"/>
        <family val="2"/>
      </rPr>
      <t xml:space="preserve"> мер., гнед., ганн., Конен, Германия</t>
    </r>
  </si>
  <si>
    <r>
      <t xml:space="preserve">ПОПОВ </t>
    </r>
    <r>
      <rPr>
        <sz val="11"/>
        <rFont val="Verdana"/>
        <family val="2"/>
      </rPr>
      <t>Егор, 2003</t>
    </r>
  </si>
  <si>
    <t>012903</t>
  </si>
  <si>
    <r>
      <t xml:space="preserve">АБСЕНТ-06, </t>
    </r>
    <r>
      <rPr>
        <sz val="11"/>
        <rFont val="Verdana"/>
        <family val="2"/>
      </rPr>
      <t>жер., гнед., ганн., Арлекино</t>
    </r>
  </si>
  <si>
    <t>014689</t>
  </si>
  <si>
    <t>Попов А.</t>
  </si>
  <si>
    <r>
      <t xml:space="preserve">ЛЕСНИКОВА 
</t>
    </r>
    <r>
      <rPr>
        <sz val="11"/>
        <rFont val="Verdana"/>
        <family val="2"/>
      </rPr>
      <t>Анастасия, 2002</t>
    </r>
  </si>
  <si>
    <t>060902</t>
  </si>
  <si>
    <r>
      <t>ВОЛОПАС-12,</t>
    </r>
    <r>
      <rPr>
        <sz val="11"/>
        <rFont val="Verdana"/>
        <family val="2"/>
      </rPr>
      <t xml:space="preserve"> мерин, вор. рус.верх., Ва Банк, Старожиловский к/з</t>
    </r>
  </si>
  <si>
    <t>019728</t>
  </si>
  <si>
    <t xml:space="preserve">Лесникова Е.А.
</t>
  </si>
  <si>
    <t>КОМАНДНЫЙ ПРИЗ. ЮНОШИ.</t>
  </si>
  <si>
    <r>
      <t xml:space="preserve">СЭР ОФ ФРИДОМ-08, </t>
    </r>
    <r>
      <rPr>
        <sz val="11"/>
        <rFont val="Verdana"/>
        <family val="2"/>
      </rPr>
      <t>мер., гнед., ольд., Сэр Доннэрхол, Германия</t>
    </r>
  </si>
  <si>
    <t>017380</t>
  </si>
  <si>
    <r>
      <t xml:space="preserve">ТУЗОВА </t>
    </r>
    <r>
      <rPr>
        <sz val="11"/>
        <rFont val="Verdana"/>
        <family val="2"/>
      </rPr>
      <t>Елизавета, 2001</t>
    </r>
  </si>
  <si>
    <t>044101</t>
  </si>
  <si>
    <r>
      <t xml:space="preserve">ЗАЛЬБЕРГО-02, </t>
    </r>
    <r>
      <rPr>
        <sz val="11"/>
        <rFont val="Verdana"/>
        <family val="2"/>
      </rPr>
      <t xml:space="preserve">мер., гнед., УВП, </t>
    </r>
  </si>
  <si>
    <t>004531</t>
  </si>
  <si>
    <t xml:space="preserve">ТЕХНИЧЕСКИЕ РЕЗУЛЬТАТЫ </t>
  </si>
  <si>
    <t>Судьи: Семенова Ю., ВК (Москва), Елисеева А.,  ВК (Москва),  Тишкин В., ВК (Москва)</t>
  </si>
  <si>
    <t>Фамилия, имя</t>
  </si>
  <si>
    <t>Команда</t>
  </si>
  <si>
    <t>Оценка</t>
  </si>
  <si>
    <t>Общая оценка</t>
  </si>
  <si>
    <t>ОШИБКИ</t>
  </si>
  <si>
    <t>Результат в %</t>
  </si>
  <si>
    <t>Рысь</t>
  </si>
  <si>
    <t>Шаг</t>
  </si>
  <si>
    <t>Галоп</t>
  </si>
  <si>
    <t>Подчинение</t>
  </si>
  <si>
    <t>Общее
 впечатление</t>
  </si>
  <si>
    <t>ЕЗДА ФЕИ  ДЛЯ ЛОШАДЕЙ 4 лет.</t>
  </si>
  <si>
    <r>
      <t xml:space="preserve">ПОЛЕНОВА
</t>
    </r>
    <r>
      <rPr>
        <sz val="11"/>
        <rFont val="Verdana"/>
        <family val="2"/>
      </rPr>
      <t>Полина, 1998</t>
    </r>
  </si>
  <si>
    <t>ФЮРСТ ФИЛИГРАН-14</t>
  </si>
  <si>
    <r>
      <t xml:space="preserve">МЕРЛИН-12, жер., </t>
    </r>
    <r>
      <rPr>
        <sz val="10"/>
        <rFont val="Verdana"/>
        <family val="2"/>
      </rPr>
      <t>кар., трак., Германия</t>
    </r>
  </si>
  <si>
    <r>
      <t xml:space="preserve">КЛЕН-12, </t>
    </r>
    <r>
      <rPr>
        <sz val="10"/>
        <rFont val="Verdana"/>
        <family val="2"/>
      </rPr>
      <t>жер., рыж., пом., Россия</t>
    </r>
  </si>
  <si>
    <r>
      <t xml:space="preserve">ИКАР-12 </t>
    </r>
    <r>
      <rPr>
        <sz val="10"/>
        <rFont val="Verdana"/>
        <family val="2"/>
      </rPr>
      <t>мер., гнед., пом., Россия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</si>
</sst>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#,##0.0"/>
    <numFmt numFmtId="167" formatCode="dd\ mmmm\ yyyy&quot; г.&quot;;@"/>
    <numFmt numFmtId="168" formatCode="_-* #,##0.00&quot;р.&quot;_-;\-* #,##0.00&quot;р.&quot;_-;_-* \-??&quot;р.&quot;_-;_-@_-"/>
  </numFmts>
  <fonts count="57">
    <font>
      <sz val="10"/>
      <name val="Times New Roman"/>
      <family val="1"/>
    </font>
    <font>
      <sz val="10"/>
      <name val="Arial"/>
      <family val="2"/>
    </font>
    <font>
      <b/>
      <sz val="20"/>
      <name val="Verdana"/>
      <family val="2"/>
    </font>
    <font>
      <sz val="20"/>
      <name val="Verdana"/>
      <family val="2"/>
    </font>
    <font>
      <sz val="18"/>
      <name val="Verdana"/>
      <family val="2"/>
    </font>
    <font>
      <sz val="11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i/>
      <sz val="16"/>
      <name val="Verdana"/>
      <family val="2"/>
    </font>
    <font>
      <b/>
      <i/>
      <sz val="11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color indexed="8"/>
      <name val="Calibri"/>
      <family val="2"/>
    </font>
    <font>
      <i/>
      <sz val="10"/>
      <name val="Verdana"/>
      <family val="2"/>
    </font>
    <font>
      <sz val="10"/>
      <name val="Verdana"/>
      <family val="2"/>
    </font>
    <font>
      <b/>
      <i/>
      <sz val="8"/>
      <name val="Verdana"/>
      <family val="2"/>
    </font>
    <font>
      <sz val="9"/>
      <name val="Verdana"/>
      <family val="2"/>
    </font>
    <font>
      <b/>
      <sz val="18"/>
      <name val="Verdana"/>
      <family val="2"/>
    </font>
    <font>
      <b/>
      <i/>
      <sz val="18"/>
      <name val="Verdana"/>
      <family val="2"/>
    </font>
    <font>
      <i/>
      <sz val="11"/>
      <name val="Verdana"/>
      <family val="2"/>
    </font>
    <font>
      <b/>
      <i/>
      <sz val="12"/>
      <name val="Verdana"/>
      <family val="2"/>
    </font>
    <font>
      <sz val="11"/>
      <color indexed="8"/>
      <name val="Verdana"/>
      <family val="2"/>
    </font>
    <font>
      <sz val="10"/>
      <name val="Arial Cyr"/>
      <family val="2"/>
    </font>
    <font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name val="Verdana"/>
      <family val="2"/>
    </font>
    <font>
      <i/>
      <sz val="8"/>
      <name val="Verdana"/>
      <family val="2"/>
    </font>
    <font>
      <b/>
      <sz val="9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sz val="10"/>
      <color indexed="8"/>
      <name val="Verdana"/>
      <family val="2"/>
    </font>
    <font>
      <sz val="11"/>
      <name val="Arial"/>
      <family val="2"/>
    </font>
    <font>
      <sz val="9"/>
      <name val="Arial"/>
      <family val="2"/>
    </font>
    <font>
      <b/>
      <sz val="16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medium">
        <color indexed="8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1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9" fontId="0" fillId="0" borderId="0" applyFill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39" fillId="22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2" borderId="0" applyNumberFormat="0" applyBorder="0" applyAlignment="0" applyProtection="0"/>
    <xf numFmtId="0" fontId="39" fillId="19" borderId="0" applyNumberFormat="0" applyBorder="0" applyAlignment="0" applyProtection="0"/>
    <xf numFmtId="0" fontId="39" fillId="15" borderId="0" applyNumberFormat="0" applyBorder="0" applyAlignment="0" applyProtection="0"/>
    <xf numFmtId="0" fontId="39" fillId="20" borderId="0" applyNumberFormat="0" applyBorder="0" applyAlignment="0" applyProtection="0"/>
    <xf numFmtId="0" fontId="39" fillId="16" borderId="0" applyNumberFormat="0" applyBorder="0" applyAlignment="0" applyProtection="0"/>
    <xf numFmtId="0" fontId="39" fillId="27" borderId="0" applyNumberFormat="0" applyBorder="0" applyAlignment="0" applyProtection="0"/>
    <xf numFmtId="0" fontId="39" fillId="23" borderId="0" applyNumberFormat="0" applyBorder="0" applyAlignment="0" applyProtection="0"/>
    <xf numFmtId="0" fontId="39" fillId="28" borderId="0" applyNumberFormat="0" applyBorder="0" applyAlignment="0" applyProtection="0"/>
    <xf numFmtId="0" fontId="39" fillId="24" borderId="0" applyNumberFormat="0" applyBorder="0" applyAlignment="0" applyProtection="0"/>
    <xf numFmtId="0" fontId="39" fillId="29" borderId="0" applyNumberFormat="0" applyBorder="0" applyAlignment="0" applyProtection="0"/>
    <xf numFmtId="0" fontId="39" fillId="25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33" borderId="0" applyNumberFormat="0" applyBorder="0" applyAlignment="0" applyProtection="0"/>
    <xf numFmtId="0" fontId="40" fillId="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7" borderId="1" applyNumberFormat="0" applyAlignment="0" applyProtection="0"/>
    <xf numFmtId="0" fontId="49" fillId="0" borderId="6" applyNumberFormat="0" applyFill="0" applyAlignment="0" applyProtection="0"/>
    <xf numFmtId="0" fontId="50" fillId="36" borderId="0" applyNumberFormat="0" applyBorder="0" applyAlignment="0" applyProtection="0"/>
    <xf numFmtId="0" fontId="0" fillId="37" borderId="7" applyNumberFormat="0" applyAlignment="0" applyProtection="0"/>
    <xf numFmtId="0" fontId="51" fillId="34" borderId="8" applyNumberFormat="0" applyAlignment="0" applyProtection="0"/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33" borderId="0" applyNumberFormat="0" applyBorder="0" applyAlignment="0" applyProtection="0"/>
    <xf numFmtId="0" fontId="48" fillId="7" borderId="1" applyNumberFormat="0" applyAlignment="0" applyProtection="0"/>
    <xf numFmtId="0" fontId="51" fillId="34" borderId="8" applyNumberFormat="0" applyAlignment="0" applyProtection="0"/>
    <xf numFmtId="0" fontId="41" fillId="34" borderId="1" applyNumberFormat="0" applyAlignment="0" applyProtection="0"/>
    <xf numFmtId="168" fontId="55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42" fillId="35" borderId="2" applyNumberFormat="0" applyAlignment="0" applyProtection="0"/>
    <xf numFmtId="0" fontId="52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1" fillId="0" borderId="0">
      <alignment/>
      <protection/>
    </xf>
    <xf numFmtId="0" fontId="5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0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55" fillId="37" borderId="7" applyNumberFormat="0" applyAlignment="0" applyProtection="0"/>
    <xf numFmtId="0" fontId="49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44" fillId="4" borderId="0" applyNumberFormat="0" applyBorder="0" applyAlignment="0" applyProtection="0"/>
  </cellStyleXfs>
  <cellXfs count="347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/>
    <xf numFmtId="0" fontId="15" fillId="0" borderId="0" xfId="0" applyFont="1"/>
    <xf numFmtId="0" fontId="12" fillId="0" borderId="10" xfId="0" applyFont="1" applyFill="1" applyBorder="1" applyAlignment="1">
      <alignment horizontal="center" vertical="center" textRotation="90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9" fontId="20" fillId="0" borderId="12" xfId="22" applyFont="1" applyFill="1" applyBorder="1" applyAlignment="1" applyProtection="1">
      <alignment/>
      <protection/>
    </xf>
    <xf numFmtId="9" fontId="20" fillId="0" borderId="0" xfId="22" applyFont="1" applyFill="1" applyBorder="1" applyAlignment="1" applyProtection="1">
      <alignment/>
      <protection/>
    </xf>
    <xf numFmtId="0" fontId="21" fillId="0" borderId="12" xfId="0" applyFont="1" applyFill="1" applyBorder="1" applyAlignment="1">
      <alignment horizontal="center" vertical="center"/>
    </xf>
    <xf numFmtId="0" fontId="10" fillId="38" borderId="12" xfId="23" applyFont="1" applyFill="1" applyBorder="1" applyAlignment="1">
      <alignment horizontal="left" vertical="center" wrapText="1"/>
      <protection/>
    </xf>
    <xf numFmtId="49" fontId="22" fillId="38" borderId="12" xfId="23" applyNumberFormat="1" applyFont="1" applyFill="1" applyBorder="1" applyAlignment="1">
      <alignment horizontal="center" vertical="center" wrapText="1"/>
      <protection/>
    </xf>
    <xf numFmtId="0" fontId="5" fillId="38" borderId="12" xfId="24" applyFont="1" applyFill="1" applyBorder="1" applyAlignment="1">
      <alignment horizontal="center" vertical="center" wrapText="1"/>
      <protection/>
    </xf>
    <xf numFmtId="0" fontId="10" fillId="38" borderId="12" xfId="25" applyFont="1" applyFill="1" applyBorder="1" applyAlignment="1">
      <alignment horizontal="left" vertical="center" wrapText="1"/>
      <protection/>
    </xf>
    <xf numFmtId="49" fontId="5" fillId="38" borderId="12" xfId="26" applyNumberFormat="1" applyFont="1" applyFill="1" applyBorder="1" applyAlignment="1">
      <alignment horizontal="center" vertical="center" wrapText="1"/>
      <protection/>
    </xf>
    <xf numFmtId="0" fontId="22" fillId="38" borderId="12" xfId="23" applyFont="1" applyFill="1" applyBorder="1" applyAlignment="1">
      <alignment horizontal="center" vertical="center" wrapText="1"/>
      <protection/>
    </xf>
    <xf numFmtId="0" fontId="5" fillId="38" borderId="12" xfId="25" applyFont="1" applyFill="1" applyBorder="1" applyAlignment="1">
      <alignment horizontal="center" vertical="center" wrapText="1"/>
      <protection/>
    </xf>
    <xf numFmtId="164" fontId="24" fillId="0" borderId="12" xfId="20" applyNumberFormat="1" applyFont="1" applyFill="1" applyBorder="1" applyAlignment="1" applyProtection="1">
      <alignment horizontal="center" vertical="center"/>
      <protection locked="0"/>
    </xf>
    <xf numFmtId="165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164" fontId="24" fillId="0" borderId="12" xfId="20" applyNumberFormat="1" applyFont="1" applyFill="1" applyBorder="1" applyAlignment="1" applyProtection="1">
      <alignment horizontal="center" vertical="center"/>
      <protection/>
    </xf>
    <xf numFmtId="1" fontId="24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Fill="1" applyBorder="1"/>
    <xf numFmtId="0" fontId="10" fillId="38" borderId="12" xfId="27" applyFont="1" applyFill="1" applyBorder="1" applyAlignment="1">
      <alignment horizontal="left" vertical="center" wrapText="1"/>
      <protection/>
    </xf>
    <xf numFmtId="49" fontId="5" fillId="38" borderId="12" xfId="28" applyNumberFormat="1" applyFont="1" applyFill="1" applyBorder="1" applyAlignment="1">
      <alignment horizontal="center" vertical="center" wrapText="1"/>
      <protection/>
    </xf>
    <xf numFmtId="0" fontId="5" fillId="38" borderId="12" xfId="27" applyFont="1" applyFill="1" applyBorder="1" applyAlignment="1">
      <alignment horizontal="center" vertical="center"/>
      <protection/>
    </xf>
    <xf numFmtId="0" fontId="5" fillId="38" borderId="12" xfId="27" applyFont="1" applyFill="1" applyBorder="1" applyAlignment="1">
      <alignment horizontal="center" vertical="center" wrapText="1"/>
      <protection/>
    </xf>
    <xf numFmtId="49" fontId="5" fillId="38" borderId="12" xfId="27" applyNumberFormat="1" applyFont="1" applyFill="1" applyBorder="1" applyAlignment="1">
      <alignment horizontal="center" vertical="center" wrapText="1"/>
      <protection/>
    </xf>
    <xf numFmtId="0" fontId="5" fillId="38" borderId="12" xfId="29" applyFont="1" applyFill="1" applyBorder="1" applyAlignment="1">
      <alignment horizontal="center" vertical="center"/>
      <protection/>
    </xf>
    <xf numFmtId="0" fontId="5" fillId="38" borderId="12" xfId="29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6" fillId="38" borderId="0" xfId="30" applyFont="1" applyFill="1" applyAlignment="1" applyProtection="1">
      <alignment/>
      <protection locked="0"/>
    </xf>
    <xf numFmtId="0" fontId="27" fillId="0" borderId="0" xfId="30" applyFont="1" applyAlignment="1" applyProtection="1">
      <alignment/>
      <protection locked="0"/>
    </xf>
    <xf numFmtId="0" fontId="6" fillId="0" borderId="0" xfId="30" applyFont="1" applyAlignment="1" applyProtection="1">
      <alignment/>
      <protection locked="0"/>
    </xf>
    <xf numFmtId="0" fontId="1" fillId="0" borderId="0" xfId="30" applyFont="1" applyAlignment="1" applyProtection="1">
      <alignment/>
      <protection locked="0"/>
    </xf>
    <xf numFmtId="0" fontId="11" fillId="0" borderId="0" xfId="30" applyFont="1" applyFill="1" applyAlignment="1" applyProtection="1">
      <alignment/>
      <protection locked="0"/>
    </xf>
    <xf numFmtId="0" fontId="28" fillId="0" borderId="0" xfId="30" applyFont="1" applyAlignment="1" applyProtection="1">
      <alignment/>
      <protection locked="0"/>
    </xf>
    <xf numFmtId="0" fontId="28" fillId="0" borderId="0" xfId="30" applyFont="1" applyFill="1" applyAlignment="1" applyProtection="1">
      <alignment/>
      <protection locked="0"/>
    </xf>
    <xf numFmtId="0" fontId="11" fillId="0" borderId="0" xfId="30" applyFont="1" applyAlignment="1" applyProtection="1">
      <alignment/>
      <protection locked="0"/>
    </xf>
    <xf numFmtId="1" fontId="1" fillId="0" borderId="0" xfId="30" applyNumberFormat="1" applyFont="1" applyAlignment="1" applyProtection="1">
      <alignment/>
      <protection locked="0"/>
    </xf>
    <xf numFmtId="165" fontId="1" fillId="0" borderId="0" xfId="30" applyNumberFormat="1" applyFont="1" applyAlignment="1" applyProtection="1">
      <alignment/>
      <protection locked="0"/>
    </xf>
    <xf numFmtId="0" fontId="1" fillId="0" borderId="0" xfId="30" applyFont="1" applyAlignment="1" applyProtection="1">
      <alignment vertical="center"/>
      <protection locked="0"/>
    </xf>
    <xf numFmtId="0" fontId="29" fillId="0" borderId="0" xfId="30" applyFont="1" applyAlignment="1" applyProtection="1">
      <alignment vertical="center"/>
      <protection locked="0"/>
    </xf>
    <xf numFmtId="1" fontId="1" fillId="0" borderId="0" xfId="30" applyNumberFormat="1" applyFont="1" applyAlignment="1" applyProtection="1">
      <alignment vertical="center"/>
      <protection locked="0"/>
    </xf>
    <xf numFmtId="165" fontId="1" fillId="0" borderId="0" xfId="30" applyNumberFormat="1" applyFont="1" applyAlignment="1" applyProtection="1">
      <alignment vertical="center"/>
      <protection locked="0"/>
    </xf>
    <xf numFmtId="0" fontId="5" fillId="0" borderId="0" xfId="31" applyFont="1" applyFill="1" applyBorder="1" applyAlignment="1" applyProtection="1">
      <alignment horizontal="center" vertical="top"/>
      <protection/>
    </xf>
    <xf numFmtId="0" fontId="15" fillId="0" borderId="0" xfId="31" applyFont="1" applyFill="1" applyBorder="1" applyAlignment="1" applyProtection="1">
      <alignment horizontal="center" vertical="top"/>
      <protection locked="0"/>
    </xf>
    <xf numFmtId="0" fontId="30" fillId="0" borderId="0" xfId="31" applyFont="1" applyFill="1" applyBorder="1" applyAlignment="1" applyProtection="1">
      <alignment horizontal="center" vertical="top"/>
      <protection locked="0"/>
    </xf>
    <xf numFmtId="0" fontId="30" fillId="0" borderId="0" xfId="31" applyFont="1" applyFill="1" applyBorder="1" applyAlignment="1" applyProtection="1">
      <alignment vertical="top"/>
      <protection locked="0"/>
    </xf>
    <xf numFmtId="1" fontId="5" fillId="0" borderId="0" xfId="31" applyNumberFormat="1" applyFont="1" applyFill="1" applyBorder="1" applyAlignment="1" applyProtection="1">
      <alignment horizontal="center" vertical="top"/>
      <protection/>
    </xf>
    <xf numFmtId="165" fontId="5" fillId="0" borderId="0" xfId="31" applyNumberFormat="1" applyFont="1" applyFill="1" applyBorder="1" applyAlignment="1" applyProtection="1">
      <alignment horizontal="center" vertical="top"/>
      <protection/>
    </xf>
    <xf numFmtId="0" fontId="20" fillId="0" borderId="0" xfId="31" applyFont="1" applyFill="1" applyBorder="1" applyAlignment="1" applyProtection="1">
      <alignment horizontal="center" vertical="top" shrinkToFit="1"/>
      <protection locked="0"/>
    </xf>
    <xf numFmtId="166" fontId="5" fillId="0" borderId="0" xfId="31" applyNumberFormat="1" applyFont="1" applyFill="1" applyBorder="1" applyAlignment="1" applyProtection="1">
      <alignment horizontal="center" vertical="top"/>
      <protection/>
    </xf>
    <xf numFmtId="0" fontId="5" fillId="0" borderId="0" xfId="31" applyFont="1" applyFill="1" applyBorder="1" applyAlignment="1" applyProtection="1">
      <alignment vertical="top"/>
      <protection locked="0"/>
    </xf>
    <xf numFmtId="0" fontId="5" fillId="0" borderId="0" xfId="31" applyFont="1" applyFill="1" applyProtection="1">
      <alignment/>
      <protection locked="0"/>
    </xf>
    <xf numFmtId="0" fontId="3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5" fillId="39" borderId="0" xfId="0" applyFont="1" applyFill="1"/>
    <xf numFmtId="0" fontId="4" fillId="0" borderId="13" xfId="2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wrapText="1"/>
    </xf>
    <xf numFmtId="0" fontId="12" fillId="0" borderId="14" xfId="21" applyFont="1" applyFill="1" applyBorder="1" applyAlignment="1">
      <alignment horizontal="center" vertical="center" wrapText="1"/>
      <protection/>
    </xf>
    <xf numFmtId="0" fontId="30" fillId="0" borderId="0" xfId="0" applyFont="1" applyFill="1"/>
    <xf numFmtId="0" fontId="12" fillId="0" borderId="15" xfId="21" applyFont="1" applyFill="1" applyBorder="1" applyAlignment="1">
      <alignment horizontal="center" vertical="center" wrapText="1"/>
      <protection/>
    </xf>
    <xf numFmtId="0" fontId="16" fillId="0" borderId="15" xfId="0" applyFont="1" applyFill="1" applyBorder="1" applyAlignment="1">
      <alignment horizontal="center" textRotation="90"/>
    </xf>
    <xf numFmtId="0" fontId="16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textRotation="90" wrapText="1"/>
    </xf>
    <xf numFmtId="0" fontId="15" fillId="0" borderId="13" xfId="23" applyFont="1" applyFill="1" applyBorder="1" applyAlignment="1">
      <alignment horizontal="center" vertical="center" wrapText="1"/>
      <protection/>
    </xf>
    <xf numFmtId="0" fontId="17" fillId="0" borderId="0" xfId="0" applyFont="1" applyFill="1"/>
    <xf numFmtId="0" fontId="21" fillId="0" borderId="11" xfId="0" applyFont="1" applyFill="1" applyBorder="1" applyAlignment="1">
      <alignment horizontal="center" vertical="center"/>
    </xf>
    <xf numFmtId="0" fontId="10" fillId="38" borderId="12" xfId="32" applyFont="1" applyFill="1" applyBorder="1" applyAlignment="1">
      <alignment horizontal="left" vertical="center" wrapText="1"/>
      <protection/>
    </xf>
    <xf numFmtId="49" fontId="5" fillId="38" borderId="12" xfId="33" applyNumberFormat="1" applyFont="1" applyFill="1" applyBorder="1" applyAlignment="1">
      <alignment horizontal="center" vertical="center" wrapText="1"/>
      <protection/>
    </xf>
    <xf numFmtId="0" fontId="5" fillId="0" borderId="11" xfId="23" applyFont="1" applyFill="1" applyBorder="1" applyAlignment="1">
      <alignment horizontal="center" vertical="center" wrapText="1"/>
      <protection/>
    </xf>
    <xf numFmtId="164" fontId="5" fillId="0" borderId="11" xfId="20" applyNumberFormat="1" applyFont="1" applyFill="1" applyBorder="1" applyAlignment="1" applyProtection="1">
      <alignment horizontal="center" vertical="center"/>
      <protection locked="0"/>
    </xf>
    <xf numFmtId="165" fontId="25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64" fontId="5" fillId="0" borderId="11" xfId="2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>
      <alignment horizontal="center" vertical="center"/>
    </xf>
    <xf numFmtId="0" fontId="15" fillId="0" borderId="0" xfId="23" applyFont="1" applyFill="1" applyBorder="1" applyAlignment="1">
      <alignment horizontal="center" vertical="center" wrapText="1"/>
      <protection/>
    </xf>
    <xf numFmtId="0" fontId="10" fillId="38" borderId="12" xfId="34" applyFont="1" applyFill="1" applyBorder="1" applyAlignment="1">
      <alignment horizontal="left" vertical="center" wrapText="1"/>
      <protection/>
    </xf>
    <xf numFmtId="49" fontId="22" fillId="38" borderId="12" xfId="34" applyNumberFormat="1" applyFont="1" applyFill="1" applyBorder="1" applyAlignment="1">
      <alignment horizontal="center" vertical="center" wrapText="1"/>
      <protection/>
    </xf>
    <xf numFmtId="0" fontId="22" fillId="38" borderId="12" xfId="34" applyFont="1" applyFill="1" applyBorder="1" applyAlignment="1">
      <alignment horizontal="center" vertical="center" wrapText="1"/>
      <protection/>
    </xf>
    <xf numFmtId="0" fontId="5" fillId="0" borderId="12" xfId="35" applyFont="1" applyBorder="1" applyAlignment="1">
      <alignment vertical="center" wrapText="1"/>
      <protection/>
    </xf>
    <xf numFmtId="49" fontId="5" fillId="0" borderId="12" xfId="35" applyNumberFormat="1" applyFont="1" applyBorder="1" applyAlignment="1">
      <alignment horizontal="center" vertical="top" wrapText="1"/>
      <protection/>
    </xf>
    <xf numFmtId="0" fontId="5" fillId="0" borderId="12" xfId="35" applyFont="1" applyBorder="1" applyAlignment="1">
      <alignment horizontal="center" vertical="top" wrapText="1"/>
      <protection/>
    </xf>
    <xf numFmtId="0" fontId="5" fillId="0" borderId="12" xfId="35" applyFont="1" applyBorder="1" applyAlignment="1">
      <alignment horizontal="center" vertical="center" wrapText="1"/>
      <protection/>
    </xf>
    <xf numFmtId="49" fontId="20" fillId="38" borderId="12" xfId="32" applyNumberFormat="1" applyFont="1" applyFill="1" applyBorder="1" applyAlignment="1">
      <alignment horizontal="center" vertical="center" wrapText="1"/>
      <protection/>
    </xf>
    <xf numFmtId="0" fontId="5" fillId="38" borderId="12" xfId="32" applyFont="1" applyFill="1" applyBorder="1" applyAlignment="1">
      <alignment horizontal="center" vertical="center" wrapText="1"/>
      <protection/>
    </xf>
    <xf numFmtId="49" fontId="5" fillId="0" borderId="0" xfId="35" applyNumberFormat="1" applyFont="1" applyBorder="1" applyAlignment="1">
      <alignment horizontal="center" vertical="top" wrapText="1"/>
      <protection/>
    </xf>
    <xf numFmtId="0" fontId="1" fillId="0" borderId="0" xfId="30" applyFont="1" applyFill="1" applyAlignment="1" applyProtection="1">
      <alignment vertical="center"/>
      <protection locked="0"/>
    </xf>
    <xf numFmtId="0" fontId="29" fillId="0" borderId="0" xfId="30" applyFont="1" applyFill="1" applyAlignment="1" applyProtection="1">
      <alignment vertical="center"/>
      <protection locked="0"/>
    </xf>
    <xf numFmtId="1" fontId="1" fillId="0" borderId="0" xfId="30" applyNumberFormat="1" applyFont="1" applyFill="1" applyAlignment="1" applyProtection="1">
      <alignment vertical="center"/>
      <protection locked="0"/>
    </xf>
    <xf numFmtId="165" fontId="1" fillId="0" borderId="0" xfId="30" applyNumberFormat="1" applyFont="1" applyFill="1" applyAlignment="1" applyProtection="1">
      <alignment vertical="center"/>
      <protection locked="0"/>
    </xf>
    <xf numFmtId="0" fontId="17" fillId="0" borderId="0" xfId="31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9" fontId="5" fillId="0" borderId="0" xfId="22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 wrapText="1"/>
    </xf>
    <xf numFmtId="167" fontId="9" fillId="0" borderId="0" xfId="0" applyNumberFormat="1" applyFont="1" applyFill="1" applyBorder="1" applyAlignment="1">
      <alignment wrapText="1"/>
    </xf>
    <xf numFmtId="0" fontId="12" fillId="0" borderId="12" xfId="21" applyFont="1" applyFill="1" applyBorder="1" applyAlignment="1">
      <alignment horizontal="center" vertical="center" wrapText="1"/>
      <protection/>
    </xf>
    <xf numFmtId="0" fontId="16" fillId="0" borderId="12" xfId="0" applyFont="1" applyFill="1" applyBorder="1" applyAlignment="1">
      <alignment horizontal="center" textRotation="90"/>
    </xf>
    <xf numFmtId="0" fontId="16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textRotation="90" wrapText="1"/>
    </xf>
    <xf numFmtId="0" fontId="10" fillId="0" borderId="12" xfId="0" applyFont="1" applyFill="1" applyBorder="1" applyAlignment="1">
      <alignment horizontal="center" vertical="center"/>
    </xf>
    <xf numFmtId="0" fontId="11" fillId="38" borderId="12" xfId="23" applyFont="1" applyFill="1" applyBorder="1" applyAlignment="1">
      <alignment horizontal="left" vertical="center" wrapText="1"/>
      <protection/>
    </xf>
    <xf numFmtId="49" fontId="35" fillId="38" borderId="12" xfId="23" applyNumberFormat="1" applyFont="1" applyFill="1" applyBorder="1" applyAlignment="1">
      <alignment horizontal="center" vertical="center" wrapText="1"/>
      <protection/>
    </xf>
    <xf numFmtId="0" fontId="15" fillId="38" borderId="12" xfId="32" applyFont="1" applyFill="1" applyBorder="1" applyAlignment="1">
      <alignment horizontal="center" vertical="center" wrapText="1"/>
      <protection/>
    </xf>
    <xf numFmtId="0" fontId="11" fillId="38" borderId="12" xfId="32" applyFont="1" applyFill="1" applyBorder="1" applyAlignment="1">
      <alignment horizontal="left" vertical="center" wrapText="1"/>
      <protection/>
    </xf>
    <xf numFmtId="49" fontId="15" fillId="38" borderId="12" xfId="33" applyNumberFormat="1" applyFont="1" applyFill="1" applyBorder="1" applyAlignment="1">
      <alignment horizontal="center" vertical="center" wrapText="1"/>
      <protection/>
    </xf>
    <xf numFmtId="0" fontId="15" fillId="38" borderId="12" xfId="29" applyFont="1" applyFill="1" applyBorder="1" applyAlignment="1">
      <alignment horizontal="center" vertical="center" wrapText="1"/>
      <protection/>
    </xf>
    <xf numFmtId="0" fontId="5" fillId="0" borderId="12" xfId="23" applyFont="1" applyFill="1" applyBorder="1" applyAlignment="1">
      <alignment horizontal="center" vertical="center" wrapText="1"/>
      <protection/>
    </xf>
    <xf numFmtId="164" fontId="15" fillId="0" borderId="12" xfId="20" applyNumberFormat="1" applyFont="1" applyFill="1" applyBorder="1" applyAlignment="1" applyProtection="1">
      <alignment horizontal="center" vertical="center"/>
      <protection locked="0"/>
    </xf>
    <xf numFmtId="165" fontId="11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64" fontId="15" fillId="0" borderId="12" xfId="20" applyNumberFormat="1" applyFont="1" applyFill="1" applyBorder="1" applyAlignment="1" applyProtection="1">
      <alignment horizontal="center" vertical="center"/>
      <protection/>
    </xf>
    <xf numFmtId="1" fontId="15" fillId="0" borderId="12" xfId="0" applyNumberFormat="1" applyFont="1" applyFill="1" applyBorder="1" applyAlignment="1">
      <alignment horizontal="center" vertical="center"/>
    </xf>
    <xf numFmtId="0" fontId="15" fillId="0" borderId="12" xfId="23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 horizontal="center" vertical="center"/>
    </xf>
    <xf numFmtId="49" fontId="15" fillId="38" borderId="12" xfId="28" applyNumberFormat="1" applyFont="1" applyFill="1" applyBorder="1" applyAlignment="1">
      <alignment horizontal="center" vertical="center" wrapText="1"/>
      <protection/>
    </xf>
    <xf numFmtId="0" fontId="35" fillId="38" borderId="12" xfId="23" applyFont="1" applyFill="1" applyBorder="1" applyAlignment="1">
      <alignment horizontal="center" vertical="center" wrapText="1"/>
      <protection/>
    </xf>
    <xf numFmtId="0" fontId="15" fillId="0" borderId="12" xfId="35" applyFont="1" applyBorder="1" applyAlignment="1">
      <alignment vertical="center" wrapText="1"/>
      <protection/>
    </xf>
    <xf numFmtId="49" fontId="15" fillId="0" borderId="12" xfId="35" applyNumberFormat="1" applyFont="1" applyBorder="1" applyAlignment="1">
      <alignment horizontal="center" vertical="top" wrapText="1"/>
      <protection/>
    </xf>
    <xf numFmtId="0" fontId="15" fillId="0" borderId="12" xfId="35" applyFont="1" applyBorder="1" applyAlignment="1">
      <alignment horizontal="center" vertical="top" wrapText="1"/>
      <protection/>
    </xf>
    <xf numFmtId="0" fontId="15" fillId="0" borderId="12" xfId="35" applyFont="1" applyBorder="1" applyAlignment="1">
      <alignment horizontal="center" vertical="center" wrapText="1"/>
      <protection/>
    </xf>
    <xf numFmtId="0" fontId="11" fillId="38" borderId="12" xfId="27" applyFont="1" applyFill="1" applyBorder="1" applyAlignment="1">
      <alignment horizontal="left" vertical="center" wrapText="1"/>
      <protection/>
    </xf>
    <xf numFmtId="49" fontId="15" fillId="38" borderId="12" xfId="27" applyNumberFormat="1" applyFont="1" applyFill="1" applyBorder="1" applyAlignment="1">
      <alignment horizontal="center" vertical="center" wrapText="1"/>
      <protection/>
    </xf>
    <xf numFmtId="0" fontId="15" fillId="38" borderId="12" xfId="27" applyFont="1" applyFill="1" applyBorder="1" applyAlignment="1">
      <alignment horizontal="center" vertical="center"/>
      <protection/>
    </xf>
    <xf numFmtId="49" fontId="15" fillId="38" borderId="12" xfId="26" applyNumberFormat="1" applyFont="1" applyFill="1" applyBorder="1" applyAlignment="1">
      <alignment horizontal="center" vertical="center" wrapText="1"/>
      <protection/>
    </xf>
    <xf numFmtId="0" fontId="15" fillId="38" borderId="12" xfId="27" applyFont="1" applyFill="1" applyBorder="1" applyAlignment="1">
      <alignment horizontal="center" vertical="center" wrapText="1"/>
      <protection/>
    </xf>
    <xf numFmtId="0" fontId="15" fillId="38" borderId="12" xfId="27" applyFont="1" applyFill="1" applyBorder="1" applyAlignment="1">
      <alignment horizontal="left" vertical="center" wrapText="1"/>
      <protection/>
    </xf>
    <xf numFmtId="0" fontId="15" fillId="38" borderId="12" xfId="24" applyFont="1" applyFill="1" applyBorder="1" applyAlignment="1">
      <alignment horizontal="center" vertical="center" wrapText="1"/>
      <protection/>
    </xf>
    <xf numFmtId="0" fontId="11" fillId="38" borderId="12" xfId="25" applyFont="1" applyFill="1" applyBorder="1" applyAlignment="1">
      <alignment horizontal="left" vertical="center" wrapText="1"/>
      <protection/>
    </xf>
    <xf numFmtId="0" fontId="15" fillId="38" borderId="12" xfId="29" applyFont="1" applyFill="1" applyBorder="1" applyAlignment="1">
      <alignment horizontal="center" vertical="center"/>
      <protection/>
    </xf>
    <xf numFmtId="49" fontId="15" fillId="38" borderId="12" xfId="32" applyNumberFormat="1" applyFont="1" applyFill="1" applyBorder="1" applyAlignment="1">
      <alignment horizontal="center" vertical="center" wrapText="1"/>
      <protection/>
    </xf>
    <xf numFmtId="0" fontId="15" fillId="38" borderId="12" xfId="25" applyFont="1" applyFill="1" applyBorder="1" applyAlignment="1">
      <alignment horizontal="center" vertical="center" wrapText="1"/>
      <protection/>
    </xf>
    <xf numFmtId="0" fontId="11" fillId="38" borderId="12" xfId="34" applyFont="1" applyFill="1" applyBorder="1" applyAlignment="1">
      <alignment horizontal="left" vertical="center" wrapText="1"/>
      <protection/>
    </xf>
    <xf numFmtId="0" fontId="35" fillId="38" borderId="12" xfId="34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7" fillId="0" borderId="0" xfId="30" applyFont="1" applyFill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Fill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36" fillId="0" borderId="0" xfId="30" applyFont="1" applyFill="1" applyAlignment="1" applyProtection="1">
      <alignment vertical="center"/>
      <protection locked="0"/>
    </xf>
    <xf numFmtId="1" fontId="36" fillId="0" borderId="0" xfId="30" applyNumberFormat="1" applyFont="1" applyFill="1" applyAlignment="1" applyProtection="1">
      <alignment vertical="center"/>
      <protection locked="0"/>
    </xf>
    <xf numFmtId="165" fontId="36" fillId="0" borderId="0" xfId="30" applyNumberFormat="1" applyFont="1" applyFill="1" applyAlignment="1" applyProtection="1">
      <alignment vertical="center"/>
      <protection locked="0"/>
    </xf>
    <xf numFmtId="0" fontId="37" fillId="0" borderId="0" xfId="30" applyFont="1" applyFill="1" applyAlignment="1" applyProtection="1">
      <alignment vertical="center"/>
      <protection locked="0"/>
    </xf>
    <xf numFmtId="49" fontId="5" fillId="38" borderId="12" xfId="32" applyNumberFormat="1" applyFont="1" applyFill="1" applyBorder="1" applyAlignment="1">
      <alignment horizontal="center" vertical="center" wrapText="1"/>
      <protection/>
    </xf>
    <xf numFmtId="0" fontId="22" fillId="38" borderId="0" xfId="34" applyFont="1" applyFill="1" applyBorder="1" applyAlignment="1">
      <alignment horizontal="center" vertical="center" wrapText="1"/>
      <protection/>
    </xf>
    <xf numFmtId="0" fontId="5" fillId="38" borderId="12" xfId="34" applyFont="1" applyFill="1" applyBorder="1" applyAlignment="1">
      <alignment horizontal="center" vertical="center" wrapText="1"/>
      <protection/>
    </xf>
    <xf numFmtId="0" fontId="5" fillId="38" borderId="12" xfId="23" applyFont="1" applyFill="1" applyBorder="1" applyAlignment="1">
      <alignment horizontal="center" vertical="center" wrapText="1"/>
      <protection/>
    </xf>
    <xf numFmtId="0" fontId="5" fillId="38" borderId="0" xfId="31" applyFont="1" applyFill="1" applyBorder="1" applyAlignment="1" applyProtection="1">
      <alignment horizontal="center" vertical="top"/>
      <protection/>
    </xf>
    <xf numFmtId="0" fontId="5" fillId="38" borderId="0" xfId="31" applyFont="1" applyFill="1" applyBorder="1" applyAlignment="1" applyProtection="1">
      <alignment horizontal="center" vertical="top"/>
      <protection locked="0"/>
    </xf>
    <xf numFmtId="0" fontId="30" fillId="38" borderId="0" xfId="31" applyFont="1" applyFill="1" applyBorder="1" applyAlignment="1" applyProtection="1">
      <alignment horizontal="center" vertical="top"/>
      <protection locked="0"/>
    </xf>
    <xf numFmtId="0" fontId="17" fillId="38" borderId="0" xfId="31" applyFont="1" applyFill="1" applyBorder="1" applyAlignment="1" applyProtection="1">
      <alignment horizontal="center" vertical="top"/>
      <protection locked="0"/>
    </xf>
    <xf numFmtId="0" fontId="30" fillId="38" borderId="0" xfId="31" applyFont="1" applyFill="1" applyBorder="1" applyAlignment="1" applyProtection="1">
      <alignment vertical="top"/>
      <protection locked="0"/>
    </xf>
    <xf numFmtId="0" fontId="15" fillId="38" borderId="0" xfId="31" applyFont="1" applyFill="1" applyBorder="1" applyAlignment="1" applyProtection="1">
      <alignment horizontal="center" vertical="top"/>
      <protection locked="0"/>
    </xf>
    <xf numFmtId="1" fontId="5" fillId="38" borderId="0" xfId="31" applyNumberFormat="1" applyFont="1" applyFill="1" applyBorder="1" applyAlignment="1" applyProtection="1">
      <alignment horizontal="center" vertical="top"/>
      <protection/>
    </xf>
    <xf numFmtId="165" fontId="5" fillId="38" borderId="0" xfId="31" applyNumberFormat="1" applyFont="1" applyFill="1" applyBorder="1" applyAlignment="1" applyProtection="1">
      <alignment horizontal="center" vertical="top"/>
      <protection/>
    </xf>
    <xf numFmtId="0" fontId="20" fillId="38" borderId="0" xfId="31" applyFont="1" applyFill="1" applyBorder="1" applyAlignment="1" applyProtection="1">
      <alignment horizontal="center" vertical="top" shrinkToFit="1"/>
      <protection locked="0"/>
    </xf>
    <xf numFmtId="166" fontId="5" fillId="38" borderId="0" xfId="31" applyNumberFormat="1" applyFont="1" applyFill="1" applyBorder="1" applyAlignment="1" applyProtection="1">
      <alignment horizontal="center" vertical="top"/>
      <protection/>
    </xf>
    <xf numFmtId="0" fontId="5" fillId="38" borderId="0" xfId="31" applyFont="1" applyFill="1" applyBorder="1" applyAlignment="1" applyProtection="1">
      <alignment vertical="top"/>
      <protection locked="0"/>
    </xf>
    <xf numFmtId="0" fontId="5" fillId="38" borderId="0" xfId="31" applyFont="1" applyFill="1" applyProtection="1">
      <alignment/>
      <protection locked="0"/>
    </xf>
    <xf numFmtId="0" fontId="3" fillId="38" borderId="0" xfId="0" applyFont="1" applyFill="1" applyAlignment="1">
      <alignment vertical="center"/>
    </xf>
    <xf numFmtId="0" fontId="5" fillId="40" borderId="0" xfId="0" applyFont="1" applyFill="1" applyAlignment="1">
      <alignment vertical="center"/>
    </xf>
    <xf numFmtId="0" fontId="33" fillId="38" borderId="0" xfId="0" applyFont="1" applyFill="1" applyBorder="1" applyAlignment="1">
      <alignment vertical="center" wrapText="1"/>
    </xf>
    <xf numFmtId="0" fontId="5" fillId="38" borderId="0" xfId="0" applyFont="1" applyFill="1" applyAlignment="1">
      <alignment horizontal="center" vertical="center"/>
    </xf>
    <xf numFmtId="0" fontId="8" fillId="38" borderId="0" xfId="0" applyFont="1" applyFill="1" applyAlignment="1">
      <alignment wrapText="1"/>
    </xf>
    <xf numFmtId="0" fontId="10" fillId="38" borderId="0" xfId="0" applyFont="1" applyFill="1" applyBorder="1" applyAlignment="1">
      <alignment horizontal="left" wrapText="1"/>
    </xf>
    <xf numFmtId="0" fontId="11" fillId="38" borderId="0" xfId="0" applyFont="1" applyFill="1" applyBorder="1" applyAlignment="1">
      <alignment horizontal="left" wrapText="1"/>
    </xf>
    <xf numFmtId="0" fontId="10" fillId="38" borderId="0" xfId="0" applyFont="1" applyFill="1" applyBorder="1" applyAlignment="1">
      <alignment horizontal="center" wrapText="1"/>
    </xf>
    <xf numFmtId="0" fontId="10" fillId="38" borderId="0" xfId="0" applyFont="1" applyFill="1"/>
    <xf numFmtId="0" fontId="9" fillId="38" borderId="0" xfId="0" applyFont="1" applyFill="1" applyBorder="1" applyAlignment="1">
      <alignment wrapText="1"/>
    </xf>
    <xf numFmtId="0" fontId="9" fillId="38" borderId="0" xfId="0" applyFont="1" applyFill="1" applyBorder="1" applyAlignment="1">
      <alignment horizontal="right"/>
    </xf>
    <xf numFmtId="0" fontId="12" fillId="38" borderId="12" xfId="21" applyFont="1" applyFill="1" applyBorder="1" applyAlignment="1">
      <alignment horizontal="center" vertical="center" wrapText="1"/>
      <protection/>
    </xf>
    <xf numFmtId="0" fontId="30" fillId="38" borderId="0" xfId="0" applyFont="1" applyFill="1"/>
    <xf numFmtId="0" fontId="16" fillId="38" borderId="12" xfId="0" applyFont="1" applyFill="1" applyBorder="1" applyAlignment="1">
      <alignment horizontal="center" textRotation="90"/>
    </xf>
    <xf numFmtId="0" fontId="16" fillId="38" borderId="12" xfId="0" applyFont="1" applyFill="1" applyBorder="1" applyAlignment="1">
      <alignment horizontal="center" vertical="center"/>
    </xf>
    <xf numFmtId="0" fontId="16" fillId="38" borderId="12" xfId="0" applyFont="1" applyFill="1" applyBorder="1" applyAlignment="1">
      <alignment horizontal="center" textRotation="90" wrapText="1"/>
    </xf>
    <xf numFmtId="9" fontId="5" fillId="38" borderId="0" xfId="22" applyFont="1" applyFill="1" applyBorder="1" applyAlignment="1" applyProtection="1">
      <alignment horizontal="center" vertical="center"/>
      <protection/>
    </xf>
    <xf numFmtId="0" fontId="25" fillId="38" borderId="11" xfId="20" applyFont="1" applyFill="1" applyBorder="1" applyAlignment="1" applyProtection="1">
      <alignment horizontal="center" vertical="center" wrapText="1"/>
      <protection locked="0"/>
    </xf>
    <xf numFmtId="0" fontId="17" fillId="38" borderId="0" xfId="0" applyFont="1" applyFill="1"/>
    <xf numFmtId="0" fontId="9" fillId="38" borderId="11" xfId="0" applyFont="1" applyFill="1" applyBorder="1" applyAlignment="1">
      <alignment horizontal="center" vertical="center"/>
    </xf>
    <xf numFmtId="0" fontId="5" fillId="38" borderId="11" xfId="23" applyFont="1" applyFill="1" applyBorder="1" applyAlignment="1">
      <alignment horizontal="center" vertical="center" wrapText="1"/>
      <protection/>
    </xf>
    <xf numFmtId="164" fontId="5" fillId="38" borderId="11" xfId="20" applyNumberFormat="1" applyFont="1" applyFill="1" applyBorder="1" applyAlignment="1" applyProtection="1">
      <alignment horizontal="center" vertical="center"/>
      <protection locked="0"/>
    </xf>
    <xf numFmtId="165" fontId="10" fillId="38" borderId="11" xfId="0" applyNumberFormat="1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/>
    </xf>
    <xf numFmtId="164" fontId="5" fillId="38" borderId="11" xfId="20" applyNumberFormat="1" applyFont="1" applyFill="1" applyBorder="1" applyAlignment="1" applyProtection="1">
      <alignment horizontal="center" vertical="center"/>
      <protection/>
    </xf>
    <xf numFmtId="1" fontId="5" fillId="38" borderId="11" xfId="0" applyNumberFormat="1" applyFont="1" applyFill="1" applyBorder="1" applyAlignment="1">
      <alignment horizontal="center" vertical="center"/>
    </xf>
    <xf numFmtId="0" fontId="15" fillId="38" borderId="13" xfId="23" applyFont="1" applyFill="1" applyBorder="1" applyAlignment="1">
      <alignment horizontal="center" vertical="center" wrapText="1"/>
      <protection/>
    </xf>
    <xf numFmtId="0" fontId="17" fillId="40" borderId="0" xfId="0" applyFont="1" applyFill="1"/>
    <xf numFmtId="0" fontId="15" fillId="40" borderId="13" xfId="23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/>
    </xf>
    <xf numFmtId="0" fontId="10" fillId="38" borderId="12" xfId="29" applyFont="1" applyFill="1" applyBorder="1" applyAlignment="1">
      <alignment vertical="center" wrapText="1"/>
      <protection/>
    </xf>
    <xf numFmtId="0" fontId="5" fillId="38" borderId="12" xfId="0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center" vertical="center"/>
    </xf>
    <xf numFmtId="0" fontId="9" fillId="38" borderId="12" xfId="0" applyFont="1" applyFill="1" applyBorder="1" applyAlignment="1">
      <alignment horizontal="center" vertical="center"/>
    </xf>
    <xf numFmtId="164" fontId="5" fillId="38" borderId="12" xfId="20" applyNumberFormat="1" applyFont="1" applyFill="1" applyBorder="1" applyAlignment="1" applyProtection="1">
      <alignment horizontal="center" vertical="center"/>
      <protection locked="0"/>
    </xf>
    <xf numFmtId="165" fontId="1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164" fontId="5" fillId="0" borderId="12" xfId="20" applyNumberFormat="1" applyFont="1" applyFill="1" applyBorder="1" applyAlignment="1" applyProtection="1">
      <alignment horizontal="center" vertical="center"/>
      <protection locked="0"/>
    </xf>
    <xf numFmtId="0" fontId="20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6" fillId="38" borderId="0" xfId="0" applyFont="1" applyFill="1" applyAlignment="1">
      <alignment/>
    </xf>
    <xf numFmtId="0" fontId="6" fillId="38" borderId="0" xfId="0" applyFont="1" applyFill="1" applyBorder="1" applyAlignment="1">
      <alignment/>
    </xf>
    <xf numFmtId="0" fontId="27" fillId="38" borderId="0" xfId="30" applyFont="1" applyFill="1" applyAlignment="1" applyProtection="1">
      <alignment/>
      <protection locked="0"/>
    </xf>
    <xf numFmtId="0" fontId="1" fillId="38" borderId="0" xfId="30" applyFont="1" applyFill="1" applyAlignment="1" applyProtection="1">
      <alignment vertical="center"/>
      <protection locked="0"/>
    </xf>
    <xf numFmtId="0" fontId="36" fillId="38" borderId="0" xfId="30" applyFont="1" applyFill="1" applyAlignment="1" applyProtection="1">
      <alignment vertical="center"/>
      <protection locked="0"/>
    </xf>
    <xf numFmtId="0" fontId="29" fillId="38" borderId="0" xfId="30" applyFont="1" applyFill="1" applyAlignment="1" applyProtection="1">
      <alignment vertical="center"/>
      <protection locked="0"/>
    </xf>
    <xf numFmtId="0" fontId="37" fillId="38" borderId="0" xfId="30" applyFont="1" applyFill="1" applyAlignment="1" applyProtection="1">
      <alignment vertical="center"/>
      <protection locked="0"/>
    </xf>
    <xf numFmtId="1" fontId="1" fillId="38" borderId="0" xfId="30" applyNumberFormat="1" applyFont="1" applyFill="1" applyAlignment="1" applyProtection="1">
      <alignment vertical="center"/>
      <protection locked="0"/>
    </xf>
    <xf numFmtId="165" fontId="1" fillId="38" borderId="0" xfId="30" applyNumberFormat="1" applyFont="1" applyFill="1" applyAlignment="1" applyProtection="1">
      <alignment vertical="center"/>
      <protection locked="0"/>
    </xf>
    <xf numFmtId="0" fontId="5" fillId="4" borderId="0" xfId="31" applyFont="1" applyFill="1" applyBorder="1" applyAlignment="1" applyProtection="1">
      <alignment horizontal="center" vertical="top"/>
      <protection/>
    </xf>
    <xf numFmtId="0" fontId="5" fillId="4" borderId="0" xfId="31" applyFont="1" applyFill="1" applyBorder="1" applyAlignment="1" applyProtection="1">
      <alignment horizontal="center" vertical="top"/>
      <protection locked="0"/>
    </xf>
    <xf numFmtId="0" fontId="15" fillId="4" borderId="0" xfId="31" applyFont="1" applyFill="1" applyBorder="1" applyAlignment="1" applyProtection="1">
      <alignment horizontal="center" vertical="top"/>
      <protection locked="0"/>
    </xf>
    <xf numFmtId="0" fontId="5" fillId="4" borderId="0" xfId="31" applyFont="1" applyFill="1" applyBorder="1" applyAlignment="1" applyProtection="1">
      <alignment vertical="top"/>
      <protection locked="0"/>
    </xf>
    <xf numFmtId="1" fontId="15" fillId="4" borderId="0" xfId="31" applyNumberFormat="1" applyFont="1" applyFill="1" applyBorder="1" applyAlignment="1" applyProtection="1">
      <alignment horizontal="center" vertical="top"/>
      <protection/>
    </xf>
    <xf numFmtId="0" fontId="14" fillId="4" borderId="0" xfId="31" applyFont="1" applyFill="1" applyBorder="1" applyAlignment="1" applyProtection="1">
      <alignment horizontal="center" vertical="top" shrinkToFit="1"/>
      <protection locked="0"/>
    </xf>
    <xf numFmtId="165" fontId="15" fillId="4" borderId="0" xfId="31" applyNumberFormat="1" applyFont="1" applyFill="1" applyBorder="1" applyAlignment="1" applyProtection="1">
      <alignment horizontal="center" vertical="top"/>
      <protection/>
    </xf>
    <xf numFmtId="166" fontId="15" fillId="4" borderId="0" xfId="31" applyNumberFormat="1" applyFont="1" applyFill="1" applyBorder="1" applyAlignment="1" applyProtection="1">
      <alignment horizontal="center" vertical="top"/>
      <protection/>
    </xf>
    <xf numFmtId="0" fontId="5" fillId="4" borderId="0" xfId="31" applyFont="1" applyFill="1" applyProtection="1">
      <alignment/>
      <protection locked="0"/>
    </xf>
    <xf numFmtId="0" fontId="2" fillId="0" borderId="0" xfId="0" applyFont="1" applyFill="1" applyBorder="1" applyAlignment="1">
      <alignment vertical="center" wrapText="1"/>
    </xf>
    <xf numFmtId="0" fontId="7" fillId="0" borderId="0" xfId="20" applyFont="1" applyBorder="1" applyAlignment="1" applyProtection="1">
      <alignment vertical="center" wrapText="1"/>
      <protection locked="0"/>
    </xf>
    <xf numFmtId="0" fontId="6" fillId="0" borderId="0" xfId="36" applyFont="1" applyFill="1">
      <alignment/>
      <protection/>
    </xf>
    <xf numFmtId="0" fontId="6" fillId="0" borderId="0" xfId="20" applyFont="1" applyFill="1" applyBorder="1" applyAlignment="1" applyProtection="1">
      <alignment vertical="center" wrapText="1"/>
      <protection locked="0"/>
    </xf>
    <xf numFmtId="0" fontId="33" fillId="39" borderId="0" xfId="20" applyFont="1" applyFill="1" applyBorder="1" applyAlignment="1" applyProtection="1">
      <alignment vertical="center" wrapText="1"/>
      <protection locked="0"/>
    </xf>
    <xf numFmtId="0" fontId="9" fillId="38" borderId="16" xfId="0" applyFont="1" applyFill="1" applyBorder="1" applyAlignment="1">
      <alignment horizontal="right"/>
    </xf>
    <xf numFmtId="0" fontId="12" fillId="0" borderId="11" xfId="37" applyFont="1" applyFill="1" applyBorder="1" applyAlignment="1">
      <alignment horizontal="center" vertical="center" wrapText="1"/>
      <protection/>
    </xf>
    <xf numFmtId="0" fontId="16" fillId="0" borderId="11" xfId="21" applyFont="1" applyFill="1" applyBorder="1" applyAlignment="1">
      <alignment horizontal="center" vertical="center" wrapText="1"/>
      <protection/>
    </xf>
    <xf numFmtId="0" fontId="24" fillId="0" borderId="0" xfId="37" applyFont="1" applyFill="1">
      <alignment/>
      <protection/>
    </xf>
    <xf numFmtId="0" fontId="10" fillId="0" borderId="11" xfId="37" applyFont="1" applyFill="1" applyBorder="1" applyAlignment="1">
      <alignment horizontal="center" vertical="center"/>
      <protection/>
    </xf>
    <xf numFmtId="0" fontId="10" fillId="0" borderId="11" xfId="37" applyFont="1" applyFill="1" applyBorder="1" applyAlignment="1">
      <alignment horizontal="center" vertical="center" textRotation="90"/>
      <protection/>
    </xf>
    <xf numFmtId="0" fontId="10" fillId="0" borderId="11" xfId="37" applyFont="1" applyFill="1" applyBorder="1" applyAlignment="1">
      <alignment horizontal="center" vertical="center" textRotation="90" wrapText="1"/>
      <protection/>
    </xf>
    <xf numFmtId="0" fontId="6" fillId="0" borderId="0" xfId="36" applyFont="1" applyFill="1" applyBorder="1">
      <alignment/>
      <protection/>
    </xf>
    <xf numFmtId="0" fontId="25" fillId="0" borderId="11" xfId="37" applyFont="1" applyFill="1" applyBorder="1" applyAlignment="1">
      <alignment horizontal="center" vertical="center"/>
      <protection/>
    </xf>
    <xf numFmtId="164" fontId="6" fillId="0" borderId="11" xfId="37" applyNumberFormat="1" applyFont="1" applyFill="1" applyBorder="1" applyAlignment="1">
      <alignment horizontal="center" vertical="center"/>
      <protection/>
    </xf>
    <xf numFmtId="164" fontId="6" fillId="0" borderId="11" xfId="39" applyNumberFormat="1" applyFont="1" applyFill="1" applyBorder="1" applyAlignment="1">
      <alignment horizontal="center" vertical="center"/>
      <protection/>
    </xf>
    <xf numFmtId="165" fontId="7" fillId="0" borderId="11" xfId="39" applyNumberFormat="1" applyFont="1" applyFill="1" applyBorder="1" applyAlignment="1">
      <alignment horizontal="center" vertical="center"/>
      <protection/>
    </xf>
    <xf numFmtId="0" fontId="1" fillId="0" borderId="0" xfId="42" applyFont="1" applyAlignment="1" applyProtection="1">
      <alignment vertical="center"/>
      <protection locked="0"/>
    </xf>
    <xf numFmtId="0" fontId="24" fillId="0" borderId="0" xfId="30" applyFont="1" applyFill="1" applyAlignment="1" applyProtection="1">
      <alignment vertical="center"/>
      <protection locked="0"/>
    </xf>
    <xf numFmtId="1" fontId="1" fillId="0" borderId="0" xfId="42" applyNumberFormat="1" applyFont="1" applyAlignment="1" applyProtection="1">
      <alignment vertical="center"/>
      <protection locked="0"/>
    </xf>
    <xf numFmtId="165" fontId="1" fillId="0" borderId="0" xfId="42" applyNumberFormat="1" applyFont="1" applyAlignment="1" applyProtection="1">
      <alignment vertical="center"/>
      <protection locked="0"/>
    </xf>
    <xf numFmtId="0" fontId="36" fillId="0" borderId="0" xfId="42" applyFont="1" applyAlignment="1" applyProtection="1">
      <alignment vertical="center"/>
      <protection locked="0"/>
    </xf>
    <xf numFmtId="0" fontId="18" fillId="0" borderId="12" xfId="0" applyFont="1" applyFill="1" applyBorder="1" applyAlignment="1">
      <alignment horizontal="center" vertical="center"/>
    </xf>
    <xf numFmtId="0" fontId="16" fillId="39" borderId="11" xfId="0" applyFont="1" applyFill="1" applyBorder="1" applyAlignment="1">
      <alignment horizontal="center" vertical="center" textRotation="90" wrapText="1"/>
    </xf>
    <xf numFmtId="0" fontId="16" fillId="39" borderId="10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textRotation="90"/>
    </xf>
    <xf numFmtId="0" fontId="12" fillId="0" borderId="10" xfId="0" applyFont="1" applyFill="1" applyBorder="1" applyAlignment="1">
      <alignment horizontal="center" vertical="center" textRotation="90"/>
    </xf>
    <xf numFmtId="0" fontId="12" fillId="0" borderId="11" xfId="21" applyFont="1" applyFill="1" applyBorder="1" applyAlignment="1">
      <alignment horizontal="center" vertical="center" wrapText="1"/>
      <protection/>
    </xf>
    <xf numFmtId="0" fontId="12" fillId="0" borderId="10" xfId="21" applyFont="1" applyFill="1" applyBorder="1" applyAlignment="1">
      <alignment horizontal="center" vertical="center" wrapText="1"/>
      <protection/>
    </xf>
    <xf numFmtId="0" fontId="12" fillId="0" borderId="11" xfId="21" applyFont="1" applyFill="1" applyBorder="1" applyAlignment="1">
      <alignment horizontal="center" vertical="center" textRotation="90" wrapText="1"/>
      <protection/>
    </xf>
    <xf numFmtId="0" fontId="12" fillId="0" borderId="10" xfId="21" applyFont="1" applyFill="1" applyBorder="1" applyAlignment="1">
      <alignment horizontal="center" vertical="center" textRotation="90" wrapText="1"/>
      <protection/>
    </xf>
    <xf numFmtId="0" fontId="12" fillId="0" borderId="17" xfId="0" applyFont="1" applyFill="1" applyBorder="1" applyAlignment="1">
      <alignment horizontal="center" vertical="center" textRotation="90" wrapText="1"/>
    </xf>
    <xf numFmtId="0" fontId="12" fillId="0" borderId="18" xfId="0" applyFont="1" applyFill="1" applyBorder="1" applyAlignment="1">
      <alignment horizontal="center" vertical="center" textRotation="90" wrapText="1"/>
    </xf>
    <xf numFmtId="0" fontId="9" fillId="0" borderId="11" xfId="21" applyFont="1" applyFill="1" applyBorder="1" applyAlignment="1">
      <alignment horizontal="center" vertical="center" wrapText="1"/>
      <protection/>
    </xf>
    <xf numFmtId="0" fontId="9" fillId="0" borderId="10" xfId="21" applyFont="1" applyFill="1" applyBorder="1" applyAlignment="1">
      <alignment horizontal="center" vertical="center" wrapText="1"/>
      <protection/>
    </xf>
    <xf numFmtId="0" fontId="15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2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 wrapText="1"/>
    </xf>
    <xf numFmtId="0" fontId="7" fillId="0" borderId="11" xfId="20" applyFont="1" applyFill="1" applyBorder="1" applyAlignment="1" applyProtection="1">
      <alignment horizontal="center" vertical="center" wrapText="1"/>
      <protection locked="0"/>
    </xf>
    <xf numFmtId="0" fontId="16" fillId="40" borderId="14" xfId="0" applyFont="1" applyFill="1" applyBorder="1" applyAlignment="1">
      <alignment horizontal="center" vertical="center" textRotation="90" wrapText="1"/>
    </xf>
    <xf numFmtId="0" fontId="16" fillId="40" borderId="15" xfId="0" applyFont="1" applyFill="1" applyBorder="1" applyAlignment="1">
      <alignment horizontal="center" vertical="center" textRotation="90" wrapText="1"/>
    </xf>
    <xf numFmtId="0" fontId="16" fillId="0" borderId="14" xfId="0" applyFont="1" applyFill="1" applyBorder="1" applyAlignment="1">
      <alignment horizontal="center" vertical="center" textRotation="90" wrapText="1"/>
    </xf>
    <xf numFmtId="0" fontId="16" fillId="0" borderId="15" xfId="0" applyFont="1" applyFill="1" applyBorder="1" applyAlignment="1">
      <alignment horizontal="center" vertical="center" textRotation="90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textRotation="90" wrapText="1"/>
    </xf>
    <xf numFmtId="0" fontId="7" fillId="0" borderId="22" xfId="20" applyFont="1" applyFill="1" applyBorder="1" applyAlignment="1" applyProtection="1">
      <alignment horizontal="center" vertical="center" wrapText="1"/>
      <protection locked="0"/>
    </xf>
    <xf numFmtId="0" fontId="16" fillId="0" borderId="14" xfId="21" applyFont="1" applyFill="1" applyBorder="1" applyAlignment="1">
      <alignment horizontal="center" vertical="center" wrapText="1"/>
      <protection/>
    </xf>
    <xf numFmtId="0" fontId="16" fillId="0" borderId="15" xfId="21" applyFont="1" applyFill="1" applyBorder="1" applyAlignment="1">
      <alignment horizontal="center" vertical="center" wrapText="1"/>
      <protection/>
    </xf>
    <xf numFmtId="0" fontId="12" fillId="0" borderId="14" xfId="21" applyFont="1" applyFill="1" applyBorder="1" applyAlignment="1">
      <alignment horizontal="center" vertical="center" wrapText="1"/>
      <protection/>
    </xf>
    <xf numFmtId="0" fontId="12" fillId="0" borderId="15" xfId="21" applyFont="1" applyFill="1" applyBorder="1" applyAlignment="1">
      <alignment horizontal="center" vertical="center" wrapText="1"/>
      <protection/>
    </xf>
    <xf numFmtId="0" fontId="17" fillId="38" borderId="14" xfId="0" applyFont="1" applyFill="1" applyBorder="1" applyAlignment="1">
      <alignment horizontal="center" vertical="center"/>
    </xf>
    <xf numFmtId="0" fontId="32" fillId="38" borderId="14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textRotation="90"/>
    </xf>
    <xf numFmtId="0" fontId="16" fillId="0" borderId="24" xfId="0" applyFont="1" applyFill="1" applyBorder="1" applyAlignment="1">
      <alignment horizontal="center" vertical="center" textRotation="90"/>
    </xf>
    <xf numFmtId="0" fontId="16" fillId="0" borderId="14" xfId="21" applyFont="1" applyFill="1" applyBorder="1" applyAlignment="1">
      <alignment horizontal="center" vertical="center" textRotation="90" wrapText="1"/>
      <protection/>
    </xf>
    <xf numFmtId="0" fontId="16" fillId="0" borderId="15" xfId="21" applyFont="1" applyFill="1" applyBorder="1" applyAlignment="1">
      <alignment horizontal="center" vertical="center" textRotation="90" wrapText="1"/>
      <protection/>
    </xf>
    <xf numFmtId="0" fontId="7" fillId="40" borderId="0" xfId="2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25" fillId="0" borderId="12" xfId="20" applyFont="1" applyFill="1" applyBorder="1" applyAlignment="1" applyProtection="1">
      <alignment horizontal="center" vertical="center" wrapText="1"/>
      <protection locked="0"/>
    </xf>
    <xf numFmtId="0" fontId="25" fillId="0" borderId="25" xfId="20" applyFont="1" applyFill="1" applyBorder="1" applyAlignment="1" applyProtection="1">
      <alignment horizontal="center" vertical="center" wrapText="1"/>
      <protection locked="0"/>
    </xf>
    <xf numFmtId="0" fontId="25" fillId="0" borderId="26" xfId="20" applyFont="1" applyFill="1" applyBorder="1" applyAlignment="1" applyProtection="1">
      <alignment horizontal="center" vertical="center" wrapText="1"/>
      <protection locked="0"/>
    </xf>
    <xf numFmtId="0" fontId="25" fillId="0" borderId="27" xfId="2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>
      <alignment horizontal="center" vertical="center" textRotation="90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21" applyFont="1" applyFill="1" applyBorder="1" applyAlignment="1">
      <alignment horizontal="center" vertical="center" wrapText="1"/>
      <protection/>
    </xf>
    <xf numFmtId="0" fontId="12" fillId="0" borderId="12" xfId="21" applyFont="1" applyFill="1" applyBorder="1" applyAlignment="1">
      <alignment horizontal="center" vertical="center" wrapText="1"/>
      <protection/>
    </xf>
    <xf numFmtId="0" fontId="17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textRotation="90"/>
    </xf>
    <xf numFmtId="0" fontId="16" fillId="0" borderId="12" xfId="21" applyFont="1" applyFill="1" applyBorder="1" applyAlignment="1">
      <alignment horizontal="center" vertical="center" textRotation="90" wrapText="1"/>
      <protection/>
    </xf>
    <xf numFmtId="0" fontId="7" fillId="0" borderId="0" xfId="2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right"/>
    </xf>
    <xf numFmtId="0" fontId="7" fillId="38" borderId="0" xfId="20" applyFont="1" applyFill="1" applyBorder="1" applyAlignment="1" applyProtection="1">
      <alignment horizontal="center" vertical="center" wrapText="1"/>
      <protection locked="0"/>
    </xf>
    <xf numFmtId="0" fontId="25" fillId="38" borderId="11" xfId="20" applyFont="1" applyFill="1" applyBorder="1" applyAlignment="1" applyProtection="1">
      <alignment horizontal="center" vertical="center" wrapText="1"/>
      <protection locked="0"/>
    </xf>
    <xf numFmtId="0" fontId="16" fillId="40" borderId="12" xfId="0" applyFont="1" applyFill="1" applyBorder="1" applyAlignment="1">
      <alignment horizontal="center" vertical="center" textRotation="90" wrapText="1"/>
    </xf>
    <xf numFmtId="0" fontId="16" fillId="38" borderId="12" xfId="0" applyFont="1" applyFill="1" applyBorder="1" applyAlignment="1">
      <alignment horizontal="center" vertical="center" textRotation="90" wrapText="1"/>
    </xf>
    <xf numFmtId="0" fontId="16" fillId="38" borderId="12" xfId="0" applyFont="1" applyFill="1" applyBorder="1" applyAlignment="1">
      <alignment horizontal="center" vertical="center" wrapText="1"/>
    </xf>
    <xf numFmtId="0" fontId="16" fillId="38" borderId="12" xfId="21" applyFont="1" applyFill="1" applyBorder="1" applyAlignment="1">
      <alignment horizontal="center" vertical="center" wrapText="1"/>
      <protection/>
    </xf>
    <xf numFmtId="0" fontId="12" fillId="38" borderId="12" xfId="21" applyFont="1" applyFill="1" applyBorder="1" applyAlignment="1">
      <alignment horizontal="center" vertical="center" wrapText="1"/>
      <protection/>
    </xf>
    <xf numFmtId="0" fontId="17" fillId="38" borderId="12" xfId="0" applyFont="1" applyFill="1" applyBorder="1" applyAlignment="1">
      <alignment horizontal="center" vertical="center"/>
    </xf>
    <xf numFmtId="0" fontId="32" fillId="38" borderId="12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 wrapText="1"/>
    </xf>
    <xf numFmtId="0" fontId="38" fillId="38" borderId="0" xfId="0" applyFont="1" applyFill="1" applyBorder="1" applyAlignment="1">
      <alignment horizontal="center" vertical="center" wrapText="1"/>
    </xf>
    <xf numFmtId="0" fontId="9" fillId="38" borderId="0" xfId="0" applyFont="1" applyFill="1" applyBorder="1" applyAlignment="1">
      <alignment horizontal="left" wrapText="1"/>
    </xf>
    <xf numFmtId="0" fontId="16" fillId="38" borderId="12" xfId="0" applyFont="1" applyFill="1" applyBorder="1" applyAlignment="1">
      <alignment horizontal="center" vertical="center" textRotation="90"/>
    </xf>
    <xf numFmtId="0" fontId="9" fillId="38" borderId="12" xfId="21" applyFont="1" applyFill="1" applyBorder="1" applyAlignment="1">
      <alignment horizontal="center" vertical="center" wrapText="1"/>
      <protection/>
    </xf>
    <xf numFmtId="0" fontId="16" fillId="38" borderId="12" xfId="21" applyFont="1" applyFill="1" applyBorder="1" applyAlignment="1">
      <alignment horizontal="center" vertical="center" textRotation="90" wrapText="1"/>
      <protection/>
    </xf>
    <xf numFmtId="164" fontId="6" fillId="0" borderId="28" xfId="39" applyNumberFormat="1" applyFont="1" applyFill="1" applyBorder="1" applyAlignment="1">
      <alignment horizontal="center" vertical="center"/>
      <protection/>
    </xf>
    <xf numFmtId="164" fontId="6" fillId="0" borderId="13" xfId="39" applyNumberFormat="1" applyFont="1" applyFill="1" applyBorder="1" applyAlignment="1">
      <alignment horizontal="center" vertical="center"/>
      <protection/>
    </xf>
    <xf numFmtId="0" fontId="33" fillId="0" borderId="0" xfId="20" applyFont="1" applyBorder="1" applyAlignment="1" applyProtection="1">
      <alignment horizontal="center" vertical="center" wrapText="1"/>
      <protection locked="0"/>
    </xf>
    <xf numFmtId="0" fontId="9" fillId="0" borderId="11" xfId="37" applyFont="1" applyFill="1" applyBorder="1" applyAlignment="1">
      <alignment horizontal="center" vertical="center"/>
      <protection/>
    </xf>
    <xf numFmtId="165" fontId="9" fillId="0" borderId="29" xfId="37" applyNumberFormat="1" applyFont="1" applyFill="1" applyBorder="1" applyAlignment="1">
      <alignment horizontal="center" vertical="center" wrapText="1"/>
      <protection/>
    </xf>
    <xf numFmtId="165" fontId="9" fillId="0" borderId="30" xfId="37" applyNumberFormat="1" applyFont="1" applyFill="1" applyBorder="1" applyAlignment="1">
      <alignment horizontal="center" vertical="center" wrapText="1"/>
      <protection/>
    </xf>
    <xf numFmtId="165" fontId="9" fillId="0" borderId="31" xfId="37" applyNumberFormat="1" applyFont="1" applyFill="1" applyBorder="1" applyAlignment="1">
      <alignment horizontal="center" vertical="center" wrapText="1"/>
      <protection/>
    </xf>
    <xf numFmtId="165" fontId="9" fillId="0" borderId="32" xfId="37" applyNumberFormat="1" applyFont="1" applyFill="1" applyBorder="1" applyAlignment="1">
      <alignment horizontal="center" vertical="center" wrapText="1"/>
      <protection/>
    </xf>
    <xf numFmtId="0" fontId="9" fillId="0" borderId="11" xfId="38" applyFont="1" applyFill="1" applyBorder="1" applyAlignment="1">
      <alignment horizontal="center" vertical="center" textRotation="90" wrapText="1"/>
      <protection/>
    </xf>
    <xf numFmtId="165" fontId="12" fillId="0" borderId="11" xfId="37" applyNumberFormat="1" applyFont="1" applyFill="1" applyBorder="1" applyAlignment="1">
      <alignment horizontal="center" vertical="center" wrapText="1"/>
      <protection/>
    </xf>
    <xf numFmtId="0" fontId="7" fillId="0" borderId="11" xfId="37" applyFont="1" applyFill="1" applyBorder="1" applyAlignment="1">
      <alignment horizontal="center" vertical="center"/>
      <protection/>
    </xf>
    <xf numFmtId="0" fontId="9" fillId="0" borderId="11" xfId="37" applyFont="1" applyFill="1" applyBorder="1" applyAlignment="1">
      <alignment horizontal="center" vertical="center" textRotation="90"/>
      <protection/>
    </xf>
    <xf numFmtId="0" fontId="12" fillId="0" borderId="11" xfId="37" applyFont="1" applyFill="1" applyBorder="1" applyAlignment="1">
      <alignment horizontal="center" vertical="center" wrapText="1"/>
      <protection/>
    </xf>
    <xf numFmtId="0" fontId="16" fillId="0" borderId="11" xfId="21" applyFont="1" applyFill="1" applyBorder="1" applyAlignment="1">
      <alignment horizontal="center" vertical="center" wrapText="1"/>
      <protection/>
    </xf>
    <xf numFmtId="0" fontId="9" fillId="0" borderId="11" xfId="38" applyFont="1" applyFill="1" applyBorder="1" applyAlignment="1">
      <alignment horizontal="center" vertical="center" wrapText="1"/>
      <protection/>
    </xf>
  </cellXfs>
  <cellStyles count="1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выездка образец техно" xfId="20"/>
    <cellStyle name="Обычный_Лист1 2" xfId="21"/>
    <cellStyle name="Процентный 2" xfId="22"/>
    <cellStyle name="Обычный_Выездка ноябрь 2010 г. 2" xfId="23"/>
    <cellStyle name="Обычный_Детские выездка.xls5_старт фаворит" xfId="24"/>
    <cellStyle name="Обычный_ЧМ выездка" xfId="25"/>
    <cellStyle name="Обычный 2_Выездка ноябрь 2010 г." xfId="26"/>
    <cellStyle name="Обычный_Тех.рез.езда молод.лош." xfId="27"/>
    <cellStyle name="Обычный_Нижний-10" xfId="28"/>
    <cellStyle name="Обычный_Россия (В) юниоры" xfId="29"/>
    <cellStyle name="Обычный_Выездка технические1" xfId="30"/>
    <cellStyle name="Обычный_210(1)" xfId="31"/>
    <cellStyle name="Обычный_Детские выездка.xls5" xfId="32"/>
    <cellStyle name="Обычный 2" xfId="33"/>
    <cellStyle name="Обычный_Выездка ноябрь 2010 г. 2 2" xfId="34"/>
    <cellStyle name="Обычный 2 3 2" xfId="35"/>
    <cellStyle name="Обычный 2 4" xfId="36"/>
    <cellStyle name="Обычный_Липецк 2009" xfId="37"/>
    <cellStyle name="Обычный_Лист1 2 2" xfId="38"/>
    <cellStyle name="Обычный_выездка протоколы" xfId="39"/>
    <cellStyle name="Обычный 2 2 5" xfId="40"/>
    <cellStyle name="Обычный 4 2" xfId="41"/>
    <cellStyle name="Обычный_Выездка технические1_Подушкинр выездка.июль" xfId="42"/>
    <cellStyle name="20% - Accent1" xfId="43"/>
    <cellStyle name="20% - Accent2" xfId="44"/>
    <cellStyle name="20% - Accent3" xfId="45"/>
    <cellStyle name="20% - Accent4" xfId="46"/>
    <cellStyle name="20% - Accent5" xfId="47"/>
    <cellStyle name="20% - Accent6" xfId="48"/>
    <cellStyle name="20% — акцент1" xfId="49"/>
    <cellStyle name="20% - Акцент1 2" xfId="50"/>
    <cellStyle name="20% — акцент2" xfId="51"/>
    <cellStyle name="20% - Акцент2 2" xfId="52"/>
    <cellStyle name="20% — акцент3" xfId="53"/>
    <cellStyle name="20% - Акцент3 2" xfId="54"/>
    <cellStyle name="20% — акцент4" xfId="55"/>
    <cellStyle name="20% - Акцент4 2" xfId="56"/>
    <cellStyle name="20% — акцент5" xfId="57"/>
    <cellStyle name="20% - Акцент5 2" xfId="58"/>
    <cellStyle name="20% — акцент6" xfId="59"/>
    <cellStyle name="20% - Акцент6 2" xfId="60"/>
    <cellStyle name="40% - Accent1" xfId="61"/>
    <cellStyle name="40% - Accent2" xfId="62"/>
    <cellStyle name="40% - Accent3" xfId="63"/>
    <cellStyle name="40% - Accent4" xfId="64"/>
    <cellStyle name="40% - Accent5" xfId="65"/>
    <cellStyle name="40% - Accent6" xfId="66"/>
    <cellStyle name="40% — акцент1" xfId="67"/>
    <cellStyle name="40% - Акцент1 2" xfId="68"/>
    <cellStyle name="40% — акцент2" xfId="69"/>
    <cellStyle name="40% - Акцент2 2" xfId="70"/>
    <cellStyle name="40% — акцент3" xfId="71"/>
    <cellStyle name="40% - Акцент3 2" xfId="72"/>
    <cellStyle name="40% — акцент4" xfId="73"/>
    <cellStyle name="40% - Акцент4 2" xfId="74"/>
    <cellStyle name="40% — акцент5" xfId="75"/>
    <cellStyle name="40% - Акцент5 2" xfId="76"/>
    <cellStyle name="40% — акцент6" xfId="77"/>
    <cellStyle name="40% - Акцент6 2" xfId="78"/>
    <cellStyle name="60% - Accent1" xfId="79"/>
    <cellStyle name="60% - Accent2" xfId="80"/>
    <cellStyle name="60% - Accent3" xfId="81"/>
    <cellStyle name="60% - Accent4" xfId="82"/>
    <cellStyle name="60% - Accent5" xfId="83"/>
    <cellStyle name="60% - Accent6" xfId="84"/>
    <cellStyle name="60% — акцент1" xfId="85"/>
    <cellStyle name="60% - Акцент1 2" xfId="86"/>
    <cellStyle name="60% — акцент2" xfId="87"/>
    <cellStyle name="60% - Акцент2 2" xfId="88"/>
    <cellStyle name="60% — акцент3" xfId="89"/>
    <cellStyle name="60% - Акцент3 2" xfId="90"/>
    <cellStyle name="60% — акцент4" xfId="91"/>
    <cellStyle name="60% - Акцент4 2" xfId="92"/>
    <cellStyle name="60% — акцент5" xfId="93"/>
    <cellStyle name="60% - Акцент5 2" xfId="94"/>
    <cellStyle name="60% — акцент6" xfId="95"/>
    <cellStyle name="60% - Акцент6 2" xfId="96"/>
    <cellStyle name="Accent1" xfId="97"/>
    <cellStyle name="Accent2" xfId="98"/>
    <cellStyle name="Accent3" xfId="99"/>
    <cellStyle name="Accent4" xfId="100"/>
    <cellStyle name="Accent5" xfId="101"/>
    <cellStyle name="Accent6" xfId="102"/>
    <cellStyle name="Bad" xfId="103"/>
    <cellStyle name="Calculation" xfId="104"/>
    <cellStyle name="Check Cell" xfId="105"/>
    <cellStyle name="Explanatory Text" xfId="106"/>
    <cellStyle name="Good" xfId="107"/>
    <cellStyle name="Heading 1" xfId="108"/>
    <cellStyle name="Heading 2" xfId="109"/>
    <cellStyle name="Heading 3" xfId="110"/>
    <cellStyle name="Heading 4" xfId="111"/>
    <cellStyle name="Input" xfId="112"/>
    <cellStyle name="Linked Cell" xfId="113"/>
    <cellStyle name="Neutral" xfId="114"/>
    <cellStyle name="Note" xfId="115"/>
    <cellStyle name="Output" xfId="116"/>
    <cellStyle name="TableStyleLight1" xfId="117"/>
    <cellStyle name="Title" xfId="118"/>
    <cellStyle name="Total" xfId="119"/>
    <cellStyle name="Warning Text" xfId="120"/>
    <cellStyle name="Акцент1 2" xfId="121"/>
    <cellStyle name="Акцент2 2" xfId="122"/>
    <cellStyle name="Акцент3 2" xfId="123"/>
    <cellStyle name="Акцент4 2" xfId="124"/>
    <cellStyle name="Акцент5 2" xfId="125"/>
    <cellStyle name="Акцент6 2" xfId="126"/>
    <cellStyle name="Ввод  2" xfId="127"/>
    <cellStyle name="Вывод 2" xfId="128"/>
    <cellStyle name="Вычисление 2" xfId="129"/>
    <cellStyle name="Денежный 2" xfId="130"/>
    <cellStyle name="Заголовок 1 2" xfId="131"/>
    <cellStyle name="Заголовок 2 2" xfId="132"/>
    <cellStyle name="Заголовок 3 2" xfId="133"/>
    <cellStyle name="Заголовок 4 2" xfId="134"/>
    <cellStyle name="Итог 2" xfId="135"/>
    <cellStyle name="Контрольная ячейка 2" xfId="136"/>
    <cellStyle name="Название 2" xfId="137"/>
    <cellStyle name="Нейтральный 2" xfId="138"/>
    <cellStyle name="Обычный 10" xfId="139"/>
    <cellStyle name="Обычный 10 2" xfId="140"/>
    <cellStyle name="Обычный 2 2" xfId="141"/>
    <cellStyle name="Обычный 2 2 2" xfId="142"/>
    <cellStyle name="Обычный 2 2 3" xfId="143"/>
    <cellStyle name="Обычный 2 2 4" xfId="144"/>
    <cellStyle name="Обычный 2 3" xfId="145"/>
    <cellStyle name="Обычный 2 3 3" xfId="146"/>
    <cellStyle name="Обычный 3" xfId="147"/>
    <cellStyle name="Обычный 3 2" xfId="148"/>
    <cellStyle name="Обычный 3 3" xfId="149"/>
    <cellStyle name="Обычный 3 3 2" xfId="150"/>
    <cellStyle name="Обычный 3 4" xfId="151"/>
    <cellStyle name="Обычный 3_Троеборье спартакиада 2014" xfId="152"/>
    <cellStyle name="Обычный 4" xfId="153"/>
    <cellStyle name="Обычный 4 2 2" xfId="154"/>
    <cellStyle name="Обычный 5" xfId="155"/>
    <cellStyle name="Обычный 5 2" xfId="156"/>
    <cellStyle name="Обычный 6" xfId="157"/>
    <cellStyle name="Обычный 6 2" xfId="158"/>
    <cellStyle name="Обычный 6 3" xfId="159"/>
    <cellStyle name="Обычный 6 4" xfId="160"/>
    <cellStyle name="Обычный 7" xfId="161"/>
    <cellStyle name="Обычный 8" xfId="162"/>
    <cellStyle name="Обычный 8 2" xfId="163"/>
    <cellStyle name="Обычный 9" xfId="164"/>
    <cellStyle name="Плохой 2" xfId="165"/>
    <cellStyle name="Пояснение 2" xfId="166"/>
    <cellStyle name="Примечание 2" xfId="167"/>
    <cellStyle name="Связанная ячейка 2" xfId="168"/>
    <cellStyle name="Текст предупреждения 2" xfId="169"/>
    <cellStyle name="Хороший 2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1</xdr:row>
      <xdr:rowOff>381000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620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4</xdr:row>
      <xdr:rowOff>57150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715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57150</xdr:rowOff>
    </xdr:from>
    <xdr:to>
      <xdr:col>1</xdr:col>
      <xdr:colOff>533400</xdr:colOff>
      <xdr:row>4</xdr:row>
      <xdr:rowOff>171450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57150"/>
          <a:ext cx="8953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57150</xdr:rowOff>
    </xdr:from>
    <xdr:to>
      <xdr:col>1</xdr:col>
      <xdr:colOff>533400</xdr:colOff>
      <xdr:row>4</xdr:row>
      <xdr:rowOff>171450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57150"/>
          <a:ext cx="8953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638175</xdr:colOff>
      <xdr:row>4</xdr:row>
      <xdr:rowOff>190500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0"/>
          <a:ext cx="9525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28575</xdr:rowOff>
    </xdr:from>
    <xdr:to>
      <xdr:col>1</xdr:col>
      <xdr:colOff>571500</xdr:colOff>
      <xdr:row>3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28575"/>
          <a:ext cx="9239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Y14"/>
  <sheetViews>
    <sheetView view="pageBreakPreview" zoomScale="80" zoomScaleSheetLayoutView="80" workbookViewId="0" topLeftCell="A1">
      <selection activeCell="N11" sqref="N11:O11"/>
    </sheetView>
  </sheetViews>
  <sheetFormatPr defaultColWidth="10.66015625" defaultRowHeight="57" customHeight="1"/>
  <cols>
    <col min="1" max="1" width="6.16015625" style="53" customWidth="1"/>
    <col min="2" max="2" width="24.83203125" style="53" customWidth="1"/>
    <col min="3" max="3" width="10.66015625" style="53" hidden="1" customWidth="1"/>
    <col min="4" max="4" width="7.66015625" style="53" customWidth="1"/>
    <col min="5" max="5" width="57.33203125" style="53" customWidth="1"/>
    <col min="6" max="6" width="10.66015625" style="53" hidden="1" customWidth="1"/>
    <col min="7" max="7" width="10.66015625" style="54" hidden="1" customWidth="1"/>
    <col min="8" max="8" width="40.16015625" style="53" customWidth="1"/>
    <col min="9" max="9" width="10.16015625" style="55" customWidth="1"/>
    <col min="10" max="10" width="13.83203125" style="56" customWidth="1"/>
    <col min="11" max="11" width="8.33203125" style="53" customWidth="1"/>
    <col min="12" max="12" width="9.66015625" style="55" customWidth="1"/>
    <col min="13" max="13" width="12.5" style="56" customWidth="1"/>
    <col min="14" max="14" width="5.83203125" style="53" customWidth="1"/>
    <col min="15" max="15" width="9.5" style="55" customWidth="1"/>
    <col min="16" max="16" width="12.5" style="56" customWidth="1"/>
    <col min="17" max="17" width="6" style="53" customWidth="1"/>
    <col min="18" max="19" width="6.5" style="53" customWidth="1"/>
    <col min="20" max="20" width="10.16015625" style="53" customWidth="1"/>
    <col min="21" max="21" width="5.83203125" style="53" customWidth="1"/>
    <col min="22" max="22" width="15.33203125" style="56" customWidth="1"/>
    <col min="23" max="25" width="10.66015625" style="53" hidden="1" customWidth="1"/>
    <col min="26" max="16384" width="10.66015625" style="53" customWidth="1"/>
  </cols>
  <sheetData>
    <row r="1" spans="1:23" s="1" customFormat="1" ht="44.25" customHeight="1">
      <c r="A1" s="276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</row>
    <row r="2" spans="1:23" s="2" customFormat="1" ht="33" customHeight="1">
      <c r="A2" s="277" t="s">
        <v>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</row>
    <row r="3" spans="1:25" s="3" customFormat="1" ht="32.25" customHeight="1">
      <c r="A3" s="278" t="s">
        <v>2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</row>
    <row r="4" spans="1:24" s="7" customFormat="1" ht="21.75" customHeight="1">
      <c r="A4" s="279" t="s">
        <v>3</v>
      </c>
      <c r="B4" s="279"/>
      <c r="C4" s="279"/>
      <c r="D4" s="279"/>
      <c r="E4" s="279"/>
      <c r="F4" s="4"/>
      <c r="G4" s="4"/>
      <c r="H4" s="5"/>
      <c r="I4" s="5"/>
      <c r="J4" s="6"/>
      <c r="K4" s="6"/>
      <c r="L4" s="6"/>
      <c r="M4" s="6"/>
      <c r="N4" s="6"/>
      <c r="O4" s="6"/>
      <c r="P4" s="6"/>
      <c r="Q4" s="6"/>
      <c r="R4" s="280" t="s">
        <v>4</v>
      </c>
      <c r="S4" s="280"/>
      <c r="T4" s="280"/>
      <c r="U4" s="280"/>
      <c r="V4" s="280"/>
      <c r="W4" s="280"/>
      <c r="X4" s="280"/>
    </row>
    <row r="5" spans="1:23" s="8" customFormat="1" ht="15" customHeight="1">
      <c r="A5" s="264" t="s">
        <v>5</v>
      </c>
      <c r="B5" s="266" t="s">
        <v>6</v>
      </c>
      <c r="C5" s="268" t="s">
        <v>7</v>
      </c>
      <c r="D5" s="268" t="s">
        <v>8</v>
      </c>
      <c r="E5" s="266" t="s">
        <v>9</v>
      </c>
      <c r="F5" s="266" t="s">
        <v>10</v>
      </c>
      <c r="G5" s="266" t="s">
        <v>11</v>
      </c>
      <c r="H5" s="272" t="s">
        <v>12</v>
      </c>
      <c r="I5" s="274" t="s">
        <v>13</v>
      </c>
      <c r="J5" s="274"/>
      <c r="K5" s="274"/>
      <c r="L5" s="275" t="s">
        <v>14</v>
      </c>
      <c r="M5" s="275"/>
      <c r="N5" s="275"/>
      <c r="O5" s="274" t="s">
        <v>15</v>
      </c>
      <c r="P5" s="274"/>
      <c r="Q5" s="274"/>
      <c r="R5" s="258" t="s">
        <v>16</v>
      </c>
      <c r="S5" s="258" t="s">
        <v>17</v>
      </c>
      <c r="T5" s="260" t="s">
        <v>18</v>
      </c>
      <c r="U5" s="260" t="s">
        <v>19</v>
      </c>
      <c r="V5" s="262" t="s">
        <v>20</v>
      </c>
      <c r="W5" s="270" t="s">
        <v>21</v>
      </c>
    </row>
    <row r="6" spans="1:25" s="8" customFormat="1" ht="51" customHeight="1">
      <c r="A6" s="265"/>
      <c r="B6" s="267"/>
      <c r="C6" s="269"/>
      <c r="D6" s="269"/>
      <c r="E6" s="267"/>
      <c r="F6" s="267"/>
      <c r="G6" s="267"/>
      <c r="H6" s="273"/>
      <c r="I6" s="9" t="s">
        <v>22</v>
      </c>
      <c r="J6" s="10" t="s">
        <v>23</v>
      </c>
      <c r="K6" s="11" t="s">
        <v>24</v>
      </c>
      <c r="L6" s="9" t="s">
        <v>22</v>
      </c>
      <c r="M6" s="10" t="s">
        <v>23</v>
      </c>
      <c r="N6" s="11" t="s">
        <v>24</v>
      </c>
      <c r="O6" s="9" t="s">
        <v>22</v>
      </c>
      <c r="P6" s="10" t="s">
        <v>23</v>
      </c>
      <c r="Q6" s="11" t="s">
        <v>24</v>
      </c>
      <c r="R6" s="259"/>
      <c r="S6" s="259"/>
      <c r="T6" s="261"/>
      <c r="U6" s="261"/>
      <c r="V6" s="263"/>
      <c r="W6" s="271"/>
      <c r="X6" s="12" t="s">
        <v>25</v>
      </c>
      <c r="Y6" s="13" t="s">
        <v>26</v>
      </c>
    </row>
    <row r="7" spans="1:24" s="16" customFormat="1" ht="45.75" customHeight="1">
      <c r="A7" s="257" t="s">
        <v>27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14"/>
      <c r="X7" s="15"/>
    </row>
    <row r="8" spans="1:25" s="31" customFormat="1" ht="53.25" customHeight="1">
      <c r="A8" s="17">
        <v>1</v>
      </c>
      <c r="B8" s="18" t="s">
        <v>28</v>
      </c>
      <c r="C8" s="19" t="s">
        <v>29</v>
      </c>
      <c r="D8" s="20">
        <v>2</v>
      </c>
      <c r="E8" s="21" t="s">
        <v>30</v>
      </c>
      <c r="F8" s="22" t="s">
        <v>31</v>
      </c>
      <c r="G8" s="23" t="s">
        <v>32</v>
      </c>
      <c r="H8" s="24" t="s">
        <v>33</v>
      </c>
      <c r="I8" s="25">
        <v>212</v>
      </c>
      <c r="J8" s="26">
        <f>I8/3.4-$R8*2</f>
        <v>60.35294117647059</v>
      </c>
      <c r="K8" s="27">
        <f>RANK(J8,$J$8:$J$8)</f>
        <v>1</v>
      </c>
      <c r="L8" s="25">
        <v>213</v>
      </c>
      <c r="M8" s="26">
        <f>L8/3.4-$R8*2</f>
        <v>60.64705882352941</v>
      </c>
      <c r="N8" s="27">
        <f>RANK(M8,$M$8:$M$8)</f>
        <v>1</v>
      </c>
      <c r="O8" s="25">
        <v>204.5</v>
      </c>
      <c r="P8" s="26">
        <f>O8/3.4-$R8*2</f>
        <v>58.14705882352941</v>
      </c>
      <c r="Q8" s="27">
        <f>RANK(P8,$P$8:$P$8)</f>
        <v>1</v>
      </c>
      <c r="R8" s="27">
        <v>1</v>
      </c>
      <c r="S8" s="27"/>
      <c r="T8" s="28">
        <f>O8+L8+I8</f>
        <v>629.5</v>
      </c>
      <c r="U8" s="29"/>
      <c r="V8" s="26">
        <f>(J8+M8+P8)/3</f>
        <v>59.71568627450981</v>
      </c>
      <c r="W8" s="30"/>
      <c r="Y8" s="32"/>
    </row>
    <row r="9" spans="1:24" s="16" customFormat="1" ht="37.5" customHeight="1">
      <c r="A9" s="257" t="s">
        <v>34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14"/>
      <c r="X9" s="15"/>
    </row>
    <row r="10" spans="1:25" s="31" customFormat="1" ht="51.75" customHeight="1">
      <c r="A10" s="17">
        <f>RANK(V10,$V$10:$V$11)</f>
        <v>1</v>
      </c>
      <c r="B10" s="33" t="s">
        <v>35</v>
      </c>
      <c r="C10" s="34" t="s">
        <v>36</v>
      </c>
      <c r="D10" s="35" t="s">
        <v>37</v>
      </c>
      <c r="E10" s="21" t="s">
        <v>38</v>
      </c>
      <c r="F10" s="22"/>
      <c r="G10" s="36" t="s">
        <v>39</v>
      </c>
      <c r="H10" s="36" t="s">
        <v>3</v>
      </c>
      <c r="I10" s="25">
        <v>217.5</v>
      </c>
      <c r="J10" s="26">
        <f>I10/3.4-2</f>
        <v>61.970588235294116</v>
      </c>
      <c r="K10" s="27">
        <f>RANK(J10,$J$10:$J$11)</f>
        <v>1</v>
      </c>
      <c r="L10" s="25">
        <v>221.5</v>
      </c>
      <c r="M10" s="26">
        <f>L10/3.4-2</f>
        <v>63.14705882352942</v>
      </c>
      <c r="N10" s="27">
        <f>RANK(M10,$M$10:$M$11)</f>
        <v>1</v>
      </c>
      <c r="O10" s="25">
        <v>221</v>
      </c>
      <c r="P10" s="26">
        <f>O10/3.4-2</f>
        <v>63</v>
      </c>
      <c r="Q10" s="27">
        <f>RANK(P10,$P$10:$P$11)</f>
        <v>1</v>
      </c>
      <c r="R10" s="27">
        <v>1</v>
      </c>
      <c r="S10" s="27"/>
      <c r="T10" s="28">
        <f>O10+L10+I10</f>
        <v>660</v>
      </c>
      <c r="U10" s="29"/>
      <c r="V10" s="26">
        <f>(J10+M10+P10)/3</f>
        <v>62.70588235294118</v>
      </c>
      <c r="W10" s="30"/>
      <c r="Y10" s="32"/>
    </row>
    <row r="11" spans="1:25" s="31" customFormat="1" ht="51.75" customHeight="1">
      <c r="A11" s="17">
        <f>RANK(V11,$V$10:$V$11)</f>
        <v>2</v>
      </c>
      <c r="B11" s="33" t="s">
        <v>40</v>
      </c>
      <c r="C11" s="37" t="s">
        <v>41</v>
      </c>
      <c r="D11" s="35">
        <v>1</v>
      </c>
      <c r="E11" s="33" t="s">
        <v>42</v>
      </c>
      <c r="F11" s="22" t="s">
        <v>43</v>
      </c>
      <c r="G11" s="38" t="s">
        <v>44</v>
      </c>
      <c r="H11" s="39" t="s">
        <v>45</v>
      </c>
      <c r="I11" s="25">
        <v>183.5</v>
      </c>
      <c r="J11" s="26">
        <f>I11/3.4</f>
        <v>53.970588235294116</v>
      </c>
      <c r="K11" s="27">
        <f>RANK(J11,$J$10:$J$11)</f>
        <v>2</v>
      </c>
      <c r="L11" s="25">
        <v>186</v>
      </c>
      <c r="M11" s="26">
        <f>L11/3.4</f>
        <v>54.70588235294118</v>
      </c>
      <c r="N11" s="27">
        <f>RANK(M11,$M$10:$M$11)</f>
        <v>2</v>
      </c>
      <c r="O11" s="25">
        <v>189.5</v>
      </c>
      <c r="P11" s="26">
        <f>O11/3.4</f>
        <v>55.73529411764706</v>
      </c>
      <c r="Q11" s="27">
        <f>RANK(P11,$P$10:$P$11)</f>
        <v>2</v>
      </c>
      <c r="R11" s="27"/>
      <c r="S11" s="27"/>
      <c r="T11" s="28">
        <f>O11+L11+I11</f>
        <v>559</v>
      </c>
      <c r="U11" s="29"/>
      <c r="V11" s="26">
        <f>(J11+M11+P11)/3</f>
        <v>54.80392156862746</v>
      </c>
      <c r="W11" s="30"/>
      <c r="Y11" s="32"/>
    </row>
    <row r="12" spans="1:23" s="41" customFormat="1" ht="61.5" customHeight="1">
      <c r="A12" s="40" t="s">
        <v>46</v>
      </c>
      <c r="E12" s="42"/>
      <c r="H12" s="43"/>
      <c r="I12" s="40" t="s">
        <v>47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W12" s="44"/>
    </row>
    <row r="13" spans="1:23" s="41" customFormat="1" ht="61.5" customHeight="1">
      <c r="A13" s="40" t="s">
        <v>48</v>
      </c>
      <c r="E13" s="42"/>
      <c r="H13" s="45"/>
      <c r="I13" s="41" t="s">
        <v>49</v>
      </c>
      <c r="R13" s="40"/>
      <c r="W13" s="44"/>
    </row>
    <row r="14" spans="2:22" s="46" customFormat="1" ht="60.75" customHeight="1">
      <c r="B14" s="47"/>
      <c r="C14" s="48"/>
      <c r="D14" s="49"/>
      <c r="E14" s="49"/>
      <c r="F14" s="49"/>
      <c r="H14" s="50"/>
      <c r="I14" s="51"/>
      <c r="J14" s="52"/>
      <c r="L14" s="51"/>
      <c r="M14" s="52"/>
      <c r="O14" s="51"/>
      <c r="P14" s="52"/>
      <c r="V14" s="52"/>
    </row>
  </sheetData>
  <sheetProtection selectLockedCells="1" selectUnlockedCells="1"/>
  <mergeCells count="24">
    <mergeCell ref="A1:W1"/>
    <mergeCell ref="A2:W2"/>
    <mergeCell ref="A3:Y3"/>
    <mergeCell ref="A4:E4"/>
    <mergeCell ref="R4:X4"/>
    <mergeCell ref="W5:W6"/>
    <mergeCell ref="F5:F6"/>
    <mergeCell ref="G5:G6"/>
    <mergeCell ref="H5:H6"/>
    <mergeCell ref="I5:K5"/>
    <mergeCell ref="L5:N5"/>
    <mergeCell ref="O5:Q5"/>
    <mergeCell ref="A7:V7"/>
    <mergeCell ref="A9:V9"/>
    <mergeCell ref="R5:R6"/>
    <mergeCell ref="S5:S6"/>
    <mergeCell ref="T5:T6"/>
    <mergeCell ref="U5:U6"/>
    <mergeCell ref="V5:V6"/>
    <mergeCell ref="A5:A6"/>
    <mergeCell ref="B5:B6"/>
    <mergeCell ref="C5:C6"/>
    <mergeCell ref="D5:D6"/>
    <mergeCell ref="E5:E6"/>
  </mergeCells>
  <printOptions horizontalCentered="1"/>
  <pageMargins left="0.19652777777777777" right="0" top="0.19652777777777777" bottom="0.19652777777777777" header="0.5118055555555555" footer="0.5118055555555555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AJ19"/>
  <sheetViews>
    <sheetView view="pageBreakPreview" zoomScale="85" zoomScaleSheetLayoutView="85" workbookViewId="0" topLeftCell="A2">
      <selection activeCell="A11" sqref="A11:X11"/>
    </sheetView>
  </sheetViews>
  <sheetFormatPr defaultColWidth="10.66015625" defaultRowHeight="12.75"/>
  <cols>
    <col min="1" max="1" width="7.16015625" style="101" customWidth="1"/>
    <col min="2" max="2" width="30.16015625" style="101" customWidth="1"/>
    <col min="3" max="3" width="10.66015625" style="101" hidden="1" customWidth="1"/>
    <col min="4" max="4" width="6.33203125" style="102" customWidth="1"/>
    <col min="5" max="5" width="49.33203125" style="101" customWidth="1"/>
    <col min="6" max="6" width="10.66015625" style="101" hidden="1" customWidth="1"/>
    <col min="7" max="7" width="10.66015625" style="102" hidden="1" customWidth="1"/>
    <col min="8" max="8" width="29.33203125" style="101" customWidth="1"/>
    <col min="9" max="9" width="10.66015625" style="101" hidden="1" customWidth="1"/>
    <col min="10" max="10" width="9" style="103" customWidth="1"/>
    <col min="11" max="11" width="12.83203125" style="104" customWidth="1"/>
    <col min="12" max="12" width="5.83203125" style="101" customWidth="1"/>
    <col min="13" max="13" width="8.66015625" style="103" customWidth="1"/>
    <col min="14" max="14" width="14.33203125" style="104" customWidth="1"/>
    <col min="15" max="15" width="5.83203125" style="101" customWidth="1"/>
    <col min="16" max="16" width="9" style="103" customWidth="1"/>
    <col min="17" max="17" width="14" style="104" customWidth="1"/>
    <col min="18" max="18" width="6" style="101" customWidth="1"/>
    <col min="19" max="20" width="6.33203125" style="101" customWidth="1"/>
    <col min="21" max="21" width="10.16015625" style="101" customWidth="1"/>
    <col min="22" max="22" width="10.66015625" style="101" hidden="1" customWidth="1"/>
    <col min="23" max="23" width="15" style="104" customWidth="1"/>
    <col min="24" max="25" width="10.66015625" style="101" hidden="1" customWidth="1"/>
    <col min="26" max="16384" width="10.66015625" style="101" customWidth="1"/>
  </cols>
  <sheetData>
    <row r="1" spans="1:36" s="65" customFormat="1" ht="14.25" hidden="1">
      <c r="A1" s="57" t="s">
        <v>50</v>
      </c>
      <c r="B1" s="58"/>
      <c r="C1" s="57" t="s">
        <v>51</v>
      </c>
      <c r="D1" s="59"/>
      <c r="E1" s="58"/>
      <c r="F1" s="57" t="s">
        <v>52</v>
      </c>
      <c r="G1" s="60"/>
      <c r="H1" s="58"/>
      <c r="I1" s="58"/>
      <c r="J1" s="61"/>
      <c r="K1" s="62" t="s">
        <v>53</v>
      </c>
      <c r="L1" s="63"/>
      <c r="M1" s="61"/>
      <c r="N1" s="62" t="s">
        <v>54</v>
      </c>
      <c r="O1" s="63"/>
      <c r="P1" s="61"/>
      <c r="Q1" s="62" t="s">
        <v>55</v>
      </c>
      <c r="R1" s="63"/>
      <c r="S1" s="63"/>
      <c r="T1" s="63"/>
      <c r="U1" s="63"/>
      <c r="V1" s="63"/>
      <c r="W1" s="64" t="s">
        <v>56</v>
      </c>
      <c r="Y1" s="66"/>
      <c r="Z1" s="66"/>
      <c r="AA1" s="66"/>
      <c r="AB1" s="66"/>
      <c r="AC1" s="66"/>
      <c r="AD1" s="66"/>
      <c r="AE1" s="66"/>
      <c r="AF1" s="66"/>
      <c r="AG1" s="66"/>
      <c r="AH1" s="66"/>
      <c r="AJ1" s="66"/>
    </row>
    <row r="2" spans="1:24" s="67" customFormat="1" ht="34.5" customHeight="1">
      <c r="A2" s="276" t="s">
        <v>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</row>
    <row r="3" spans="1:24" s="69" customFormat="1" ht="27.75" customHeight="1" hidden="1">
      <c r="A3" s="300" t="s">
        <v>57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68"/>
    </row>
    <row r="4" spans="1:25" s="71" customFormat="1" ht="34.5" customHeight="1">
      <c r="A4" s="301" t="s">
        <v>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70" t="s">
        <v>58</v>
      </c>
    </row>
    <row r="5" spans="1:25" s="72" customFormat="1" ht="34.5" customHeight="1">
      <c r="A5" s="278" t="s">
        <v>2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</row>
    <row r="6" spans="1:24" s="7" customFormat="1" ht="21.75" customHeight="1" thickBot="1">
      <c r="A6" s="279" t="s">
        <v>3</v>
      </c>
      <c r="B6" s="279"/>
      <c r="C6" s="279"/>
      <c r="D6" s="279"/>
      <c r="E6" s="279"/>
      <c r="F6" s="4"/>
      <c r="G6" s="4"/>
      <c r="H6" s="5"/>
      <c r="I6" s="5"/>
      <c r="J6" s="6"/>
      <c r="K6" s="6"/>
      <c r="L6" s="6"/>
      <c r="M6" s="6"/>
      <c r="N6" s="6"/>
      <c r="O6" s="6"/>
      <c r="P6" s="6"/>
      <c r="Q6" s="6"/>
      <c r="R6" s="280" t="s">
        <v>4</v>
      </c>
      <c r="S6" s="280"/>
      <c r="T6" s="280"/>
      <c r="U6" s="280"/>
      <c r="V6" s="280"/>
      <c r="W6" s="280"/>
      <c r="X6" s="280"/>
    </row>
    <row r="7" spans="1:24" s="74" customFormat="1" ht="13.5" customHeight="1" thickBot="1">
      <c r="A7" s="296" t="s">
        <v>5</v>
      </c>
      <c r="B7" s="290" t="s">
        <v>59</v>
      </c>
      <c r="C7" s="298" t="s">
        <v>7</v>
      </c>
      <c r="D7" s="298" t="s">
        <v>8</v>
      </c>
      <c r="E7" s="292" t="s">
        <v>60</v>
      </c>
      <c r="F7" s="290" t="s">
        <v>10</v>
      </c>
      <c r="G7" s="290" t="s">
        <v>11</v>
      </c>
      <c r="H7" s="292" t="s">
        <v>12</v>
      </c>
      <c r="I7" s="73"/>
      <c r="J7" s="294" t="s">
        <v>13</v>
      </c>
      <c r="K7" s="294"/>
      <c r="L7" s="294"/>
      <c r="M7" s="295" t="s">
        <v>14</v>
      </c>
      <c r="N7" s="295"/>
      <c r="O7" s="295"/>
      <c r="P7" s="294" t="s">
        <v>15</v>
      </c>
      <c r="Q7" s="294"/>
      <c r="R7" s="294"/>
      <c r="S7" s="282" t="s">
        <v>16</v>
      </c>
      <c r="T7" s="282" t="s">
        <v>17</v>
      </c>
      <c r="U7" s="284" t="s">
        <v>18</v>
      </c>
      <c r="V7" s="284" t="s">
        <v>19</v>
      </c>
      <c r="W7" s="286" t="s">
        <v>20</v>
      </c>
      <c r="X7" s="288" t="s">
        <v>61</v>
      </c>
    </row>
    <row r="8" spans="1:24" s="74" customFormat="1" ht="37.9" customHeight="1" thickBot="1">
      <c r="A8" s="297"/>
      <c r="B8" s="291"/>
      <c r="C8" s="299"/>
      <c r="D8" s="299"/>
      <c r="E8" s="293"/>
      <c r="F8" s="291"/>
      <c r="G8" s="291"/>
      <c r="H8" s="293"/>
      <c r="I8" s="75"/>
      <c r="J8" s="76" t="s">
        <v>22</v>
      </c>
      <c r="K8" s="77" t="s">
        <v>23</v>
      </c>
      <c r="L8" s="78" t="s">
        <v>24</v>
      </c>
      <c r="M8" s="76" t="s">
        <v>22</v>
      </c>
      <c r="N8" s="77" t="s">
        <v>23</v>
      </c>
      <c r="O8" s="78" t="s">
        <v>24</v>
      </c>
      <c r="P8" s="76" t="s">
        <v>22</v>
      </c>
      <c r="Q8" s="77" t="s">
        <v>23</v>
      </c>
      <c r="R8" s="78" t="s">
        <v>24</v>
      </c>
      <c r="S8" s="283"/>
      <c r="T8" s="283"/>
      <c r="U8" s="285"/>
      <c r="V8" s="285"/>
      <c r="W8" s="287"/>
      <c r="X8" s="288"/>
    </row>
    <row r="9" spans="1:25" s="80" customFormat="1" ht="46.5" customHeight="1">
      <c r="A9" s="289" t="s">
        <v>62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1"/>
      <c r="Y9" s="79"/>
    </row>
    <row r="10" spans="1:24" s="80" customFormat="1" ht="46.5" customHeight="1">
      <c r="A10" s="81">
        <v>1</v>
      </c>
      <c r="B10" s="82" t="s">
        <v>63</v>
      </c>
      <c r="C10" s="34"/>
      <c r="D10" s="20"/>
      <c r="E10" s="33" t="s">
        <v>64</v>
      </c>
      <c r="F10" s="83"/>
      <c r="G10" s="23" t="s">
        <v>39</v>
      </c>
      <c r="H10" s="39" t="s">
        <v>3</v>
      </c>
      <c r="I10" s="84"/>
      <c r="J10" s="85">
        <v>76.5</v>
      </c>
      <c r="K10" s="86">
        <f>J10/1.2</f>
        <v>63.75</v>
      </c>
      <c r="L10" s="87">
        <f>RANK(K10,$K$10:$K$10,0)</f>
        <v>1</v>
      </c>
      <c r="M10" s="85">
        <v>76.5</v>
      </c>
      <c r="N10" s="86">
        <f>M10/1.2</f>
        <v>63.75</v>
      </c>
      <c r="O10" s="87">
        <f>RANK(N10,$N$10:$N$10,0)</f>
        <v>1</v>
      </c>
      <c r="P10" s="85">
        <v>78.5</v>
      </c>
      <c r="Q10" s="86">
        <f>P10/1.2</f>
        <v>65.41666666666667</v>
      </c>
      <c r="R10" s="87">
        <f>RANK(Q10,$Q$10:$Q$10,0)</f>
        <v>1</v>
      </c>
      <c r="S10" s="87"/>
      <c r="T10" s="87"/>
      <c r="U10" s="88">
        <f>P10+M10+J10</f>
        <v>231.5</v>
      </c>
      <c r="V10" s="89"/>
      <c r="W10" s="86">
        <f>(K10+N10+Q10)/3</f>
        <v>64.30555555555556</v>
      </c>
      <c r="X10" s="79"/>
    </row>
    <row r="11" spans="1:25" s="80" customFormat="1" ht="46.5" customHeight="1">
      <c r="A11" s="281" t="s">
        <v>65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79"/>
    </row>
    <row r="12" spans="1:24" s="80" customFormat="1" ht="46.5" customHeight="1">
      <c r="A12" s="81">
        <f>RANK(W12,$W$12:$W$16)</f>
        <v>1</v>
      </c>
      <c r="B12" s="33" t="s">
        <v>66</v>
      </c>
      <c r="C12" s="37"/>
      <c r="D12" s="35"/>
      <c r="E12" s="21" t="s">
        <v>67</v>
      </c>
      <c r="F12" s="83"/>
      <c r="G12" s="36" t="s">
        <v>39</v>
      </c>
      <c r="H12" s="36" t="s">
        <v>3</v>
      </c>
      <c r="I12" s="84"/>
      <c r="J12" s="85">
        <v>131</v>
      </c>
      <c r="K12" s="86">
        <f>J12/1.9</f>
        <v>68.94736842105263</v>
      </c>
      <c r="L12" s="87">
        <f>RANK(K12,$K$12:$K$16,0)</f>
        <v>1</v>
      </c>
      <c r="M12" s="85">
        <v>130</v>
      </c>
      <c r="N12" s="86">
        <f>M12/1.9</f>
        <v>68.42105263157895</v>
      </c>
      <c r="O12" s="87">
        <f>RANK(N12,$N$12:$N$16,0)</f>
        <v>1</v>
      </c>
      <c r="P12" s="85">
        <v>129.5</v>
      </c>
      <c r="Q12" s="86">
        <f>P12/1.9</f>
        <v>68.15789473684211</v>
      </c>
      <c r="R12" s="87">
        <f>RANK(Q12,$Q$12:$Q$16,0)</f>
        <v>1</v>
      </c>
      <c r="S12" s="87"/>
      <c r="T12" s="87"/>
      <c r="U12" s="88">
        <f>P12+M12+J12</f>
        <v>390.5</v>
      </c>
      <c r="V12" s="89"/>
      <c r="W12" s="86">
        <f>(K12+N12+Q12)/3</f>
        <v>68.50877192982456</v>
      </c>
      <c r="X12" s="90"/>
    </row>
    <row r="13" spans="1:24" s="80" customFormat="1" ht="46.5" customHeight="1">
      <c r="A13" s="81">
        <f>RANK(W13,$W$12:$W$16)</f>
        <v>2</v>
      </c>
      <c r="B13" s="91" t="s">
        <v>68</v>
      </c>
      <c r="C13" s="92"/>
      <c r="D13" s="93"/>
      <c r="E13" s="21" t="s">
        <v>67</v>
      </c>
      <c r="F13" s="83"/>
      <c r="G13" s="36" t="s">
        <v>39</v>
      </c>
      <c r="H13" s="36" t="s">
        <v>3</v>
      </c>
      <c r="I13" s="84"/>
      <c r="J13" s="85">
        <v>124.5</v>
      </c>
      <c r="K13" s="86">
        <f>J13/1.9</f>
        <v>65.52631578947368</v>
      </c>
      <c r="L13" s="87">
        <f>RANK(K13,$K$12:$K$16,0)</f>
        <v>2</v>
      </c>
      <c r="M13" s="85">
        <v>130</v>
      </c>
      <c r="N13" s="86">
        <f>M13/1.9</f>
        <v>68.42105263157895</v>
      </c>
      <c r="O13" s="87">
        <f>RANK(N13,$N$12:$N$16,0)</f>
        <v>1</v>
      </c>
      <c r="P13" s="85">
        <v>126.5</v>
      </c>
      <c r="Q13" s="86">
        <f>P13/1.9</f>
        <v>66.57894736842105</v>
      </c>
      <c r="R13" s="87">
        <f>RANK(Q13,$Q$12:$Q$16,0)</f>
        <v>2</v>
      </c>
      <c r="S13" s="87"/>
      <c r="T13" s="87"/>
      <c r="U13" s="88">
        <f>P13+M13+J13</f>
        <v>381</v>
      </c>
      <c r="V13" s="89"/>
      <c r="W13" s="86">
        <f>(K13+N13+Q13)/3</f>
        <v>66.8421052631579</v>
      </c>
      <c r="X13" s="90"/>
    </row>
    <row r="14" spans="1:24" s="80" customFormat="1" ht="46.5" customHeight="1">
      <c r="A14" s="81">
        <f>RANK(W14,$W$12:$W$16)</f>
        <v>3</v>
      </c>
      <c r="B14" s="33" t="s">
        <v>69</v>
      </c>
      <c r="C14" s="34"/>
      <c r="D14" s="35" t="s">
        <v>70</v>
      </c>
      <c r="E14" s="94" t="s">
        <v>71</v>
      </c>
      <c r="F14" s="95" t="s">
        <v>72</v>
      </c>
      <c r="G14" s="96" t="s">
        <v>73</v>
      </c>
      <c r="H14" s="97" t="s">
        <v>74</v>
      </c>
      <c r="I14" s="84"/>
      <c r="J14" s="85">
        <v>121.5</v>
      </c>
      <c r="K14" s="86">
        <f>J14/1.9</f>
        <v>63.94736842105264</v>
      </c>
      <c r="L14" s="87">
        <f>RANK(K14,$K$12:$K$16,0)</f>
        <v>3</v>
      </c>
      <c r="M14" s="85">
        <v>121</v>
      </c>
      <c r="N14" s="86">
        <f>M14/1.9</f>
        <v>63.684210526315795</v>
      </c>
      <c r="O14" s="87">
        <f>RANK(N14,$N$12:$N$16,0)</f>
        <v>3</v>
      </c>
      <c r="P14" s="85">
        <v>125</v>
      </c>
      <c r="Q14" s="86">
        <f>P14/1.9</f>
        <v>65.78947368421053</v>
      </c>
      <c r="R14" s="87">
        <f>RANK(Q14,$Q$12:$Q$16,0)</f>
        <v>3</v>
      </c>
      <c r="S14" s="87"/>
      <c r="T14" s="87"/>
      <c r="U14" s="88">
        <f>P14+M14+J14</f>
        <v>367.5</v>
      </c>
      <c r="V14" s="89"/>
      <c r="W14" s="86">
        <f>(K14+N14+Q14)/3</f>
        <v>64.47368421052632</v>
      </c>
      <c r="X14" s="90"/>
    </row>
    <row r="15" spans="1:24" s="80" customFormat="1" ht="46.5" customHeight="1">
      <c r="A15" s="81">
        <f>RANK(W15,$W$12:$W$16)</f>
        <v>4</v>
      </c>
      <c r="B15" s="82" t="s">
        <v>75</v>
      </c>
      <c r="C15" s="34"/>
      <c r="D15" s="20"/>
      <c r="E15" s="21" t="s">
        <v>76</v>
      </c>
      <c r="F15" s="83"/>
      <c r="G15" s="23" t="s">
        <v>39</v>
      </c>
      <c r="H15" s="39" t="s">
        <v>3</v>
      </c>
      <c r="I15" s="84"/>
      <c r="J15" s="85">
        <v>120</v>
      </c>
      <c r="K15" s="86">
        <f>J15/1.9</f>
        <v>63.15789473684211</v>
      </c>
      <c r="L15" s="87">
        <f>RANK(K15,$K$12:$K$16,0)</f>
        <v>4</v>
      </c>
      <c r="M15" s="85">
        <v>118</v>
      </c>
      <c r="N15" s="86">
        <f>M15/1.9</f>
        <v>62.10526315789474</v>
      </c>
      <c r="O15" s="87">
        <f>RANK(N15,$N$12:$N$16,0)</f>
        <v>4</v>
      </c>
      <c r="P15" s="85">
        <v>122.5</v>
      </c>
      <c r="Q15" s="86">
        <f>P15/1.9</f>
        <v>64.47368421052632</v>
      </c>
      <c r="R15" s="87">
        <f>RANK(Q15,$Q$12:$Q$16,0)</f>
        <v>4</v>
      </c>
      <c r="S15" s="87"/>
      <c r="T15" s="87"/>
      <c r="U15" s="88">
        <f>P15+M15+J15</f>
        <v>360.5</v>
      </c>
      <c r="V15" s="89"/>
      <c r="W15" s="86">
        <f>(K15+N15+Q15)/3</f>
        <v>63.245614035087726</v>
      </c>
      <c r="X15" s="90"/>
    </row>
    <row r="16" spans="1:24" s="80" customFormat="1" ht="46.5" customHeight="1">
      <c r="A16" s="81">
        <f>RANK(W16,$W$12:$W$17)</f>
        <v>5</v>
      </c>
      <c r="B16" s="82" t="s">
        <v>77</v>
      </c>
      <c r="C16" s="98"/>
      <c r="D16" s="99"/>
      <c r="E16" s="82" t="s">
        <v>78</v>
      </c>
      <c r="F16" s="100" t="s">
        <v>79</v>
      </c>
      <c r="G16" s="38" t="s">
        <v>80</v>
      </c>
      <c r="H16" s="24" t="s">
        <v>33</v>
      </c>
      <c r="I16" s="84"/>
      <c r="J16" s="85">
        <v>114.5</v>
      </c>
      <c r="K16" s="86">
        <f>J16/1.9</f>
        <v>60.26315789473684</v>
      </c>
      <c r="L16" s="87">
        <f>RANK(K16,$K$12:$K$16,0)</f>
        <v>5</v>
      </c>
      <c r="M16" s="85">
        <v>113</v>
      </c>
      <c r="N16" s="86">
        <f>M16/1.9</f>
        <v>59.473684210526315</v>
      </c>
      <c r="O16" s="87">
        <f>RANK(N16,$N$12:$N$16,0)</f>
        <v>5</v>
      </c>
      <c r="P16" s="85">
        <v>122</v>
      </c>
      <c r="Q16" s="86">
        <f>P16/1.9</f>
        <v>64.21052631578948</v>
      </c>
      <c r="R16" s="87">
        <f>RANK(Q16,$Q$12:$Q$16,0)</f>
        <v>5</v>
      </c>
      <c r="S16" s="87"/>
      <c r="T16" s="87"/>
      <c r="U16" s="88">
        <f>P16+M16+J16</f>
        <v>349.5</v>
      </c>
      <c r="V16" s="89"/>
      <c r="W16" s="86">
        <f>(K16+N16+Q16)/3</f>
        <v>61.31578947368421</v>
      </c>
      <c r="X16" s="90"/>
    </row>
    <row r="17" spans="1:24" s="41" customFormat="1" ht="56.25" customHeight="1">
      <c r="A17" s="40" t="s">
        <v>46</v>
      </c>
      <c r="E17" s="42"/>
      <c r="H17" s="43"/>
      <c r="J17" s="40"/>
      <c r="K17" s="40" t="s">
        <v>47</v>
      </c>
      <c r="L17" s="40"/>
      <c r="M17" s="40"/>
      <c r="N17" s="40"/>
      <c r="O17" s="40"/>
      <c r="P17" s="40"/>
      <c r="Q17" s="40"/>
      <c r="R17" s="40"/>
      <c r="S17" s="40"/>
      <c r="T17" s="40"/>
      <c r="X17" s="44"/>
    </row>
    <row r="18" spans="1:24" s="41" customFormat="1" ht="57.75" customHeight="1">
      <c r="A18" s="40" t="s">
        <v>48</v>
      </c>
      <c r="E18" s="42"/>
      <c r="H18" s="45"/>
      <c r="K18" s="41" t="s">
        <v>49</v>
      </c>
      <c r="R18" s="40"/>
      <c r="X18" s="44"/>
    </row>
    <row r="19" ht="12.75">
      <c r="W19" s="101"/>
    </row>
  </sheetData>
  <sheetProtection selectLockedCells="1" selectUnlockedCells="1"/>
  <mergeCells count="25">
    <mergeCell ref="D7:D8"/>
    <mergeCell ref="E7:E8"/>
    <mergeCell ref="F7:F8"/>
    <mergeCell ref="A2:X2"/>
    <mergeCell ref="A3:W3"/>
    <mergeCell ref="A4:X4"/>
    <mergeCell ref="A5:Y5"/>
    <mergeCell ref="A6:E6"/>
    <mergeCell ref="R6:X6"/>
    <mergeCell ref="A11:X11"/>
    <mergeCell ref="T7:T8"/>
    <mergeCell ref="U7:U8"/>
    <mergeCell ref="V7:V8"/>
    <mergeCell ref="W7:W8"/>
    <mergeCell ref="X7:X8"/>
    <mergeCell ref="A9:X9"/>
    <mergeCell ref="G7:G8"/>
    <mergeCell ref="H7:H8"/>
    <mergeCell ref="J7:L7"/>
    <mergeCell ref="M7:O7"/>
    <mergeCell ref="P7:R7"/>
    <mergeCell ref="S7:S8"/>
    <mergeCell ref="A7:A8"/>
    <mergeCell ref="B7:B8"/>
    <mergeCell ref="C7:C8"/>
  </mergeCells>
  <printOptions horizontalCentered="1"/>
  <pageMargins left="0.19652777777777777" right="0.19652777777777777" top="0" bottom="0" header="0.5118055555555555" footer="0.5118055555555555"/>
  <pageSetup fitToHeight="0" fitToWidth="1" horizontalDpi="300" verticalDpi="3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AI27"/>
  <sheetViews>
    <sheetView tabSelected="1" view="pageBreakPreview" zoomScale="90" zoomScaleSheetLayoutView="90" workbookViewId="0" topLeftCell="A2">
      <selection activeCell="A15" sqref="A15:XFD15"/>
    </sheetView>
  </sheetViews>
  <sheetFormatPr defaultColWidth="10.66015625" defaultRowHeight="12.75"/>
  <cols>
    <col min="1" max="1" width="6.83203125" style="101" customWidth="1"/>
    <col min="2" max="2" width="24.66015625" style="101" customWidth="1"/>
    <col min="3" max="3" width="10.66015625" style="101" hidden="1" customWidth="1"/>
    <col min="4" max="4" width="6.33203125" style="102" customWidth="1"/>
    <col min="5" max="5" width="46.33203125" style="160" customWidth="1"/>
    <col min="6" max="6" width="10.66015625" style="101" hidden="1" customWidth="1"/>
    <col min="7" max="7" width="10.66015625" style="102" hidden="1" customWidth="1"/>
    <col min="8" max="8" width="29" style="101" customWidth="1"/>
    <col min="9" max="9" width="10.66015625" style="101" hidden="1" customWidth="1"/>
    <col min="10" max="10" width="8.33203125" style="103" customWidth="1"/>
    <col min="11" max="11" width="10.66015625" style="104" customWidth="1"/>
    <col min="12" max="12" width="5.83203125" style="101" customWidth="1"/>
    <col min="13" max="13" width="9.16015625" style="103" customWidth="1"/>
    <col min="14" max="14" width="11.83203125" style="104" customWidth="1"/>
    <col min="15" max="15" width="5.83203125" style="101" customWidth="1"/>
    <col min="16" max="16" width="8.66015625" style="103" customWidth="1"/>
    <col min="17" max="17" width="11" style="104" customWidth="1"/>
    <col min="18" max="18" width="6" style="101" customWidth="1"/>
    <col min="19" max="20" width="4.5" style="101" customWidth="1"/>
    <col min="21" max="21" width="8.83203125" style="101" customWidth="1"/>
    <col min="22" max="22" width="10.66015625" style="101" hidden="1" customWidth="1"/>
    <col min="23" max="23" width="12.16015625" style="104" customWidth="1"/>
    <col min="24" max="24" width="7.33203125" style="101" customWidth="1"/>
    <col min="25" max="26" width="10.66015625" style="101" customWidth="1"/>
    <col min="27" max="16384" width="10.66015625" style="101" customWidth="1"/>
  </cols>
  <sheetData>
    <row r="1" spans="1:35" s="65" customFormat="1" ht="14.25" hidden="1">
      <c r="A1" s="57" t="s">
        <v>50</v>
      </c>
      <c r="B1" s="58"/>
      <c r="C1" s="57" t="s">
        <v>51</v>
      </c>
      <c r="D1" s="59"/>
      <c r="E1" s="105"/>
      <c r="F1" s="57" t="s">
        <v>52</v>
      </c>
      <c r="G1" s="60"/>
      <c r="H1" s="58"/>
      <c r="I1" s="58"/>
      <c r="J1" s="61"/>
      <c r="K1" s="62" t="s">
        <v>53</v>
      </c>
      <c r="L1" s="63"/>
      <c r="M1" s="61"/>
      <c r="N1" s="62" t="s">
        <v>54</v>
      </c>
      <c r="O1" s="63"/>
      <c r="P1" s="61"/>
      <c r="Q1" s="62" t="s">
        <v>55</v>
      </c>
      <c r="R1" s="63"/>
      <c r="S1" s="63"/>
      <c r="T1" s="63"/>
      <c r="U1" s="63"/>
      <c r="V1" s="63"/>
      <c r="W1" s="64" t="s">
        <v>56</v>
      </c>
      <c r="Y1" s="66"/>
      <c r="Z1" s="66"/>
      <c r="AA1" s="66"/>
      <c r="AB1" s="66"/>
      <c r="AC1" s="66"/>
      <c r="AD1" s="66"/>
      <c r="AE1" s="66"/>
      <c r="AF1" s="66"/>
      <c r="AG1" s="66"/>
      <c r="AI1" s="66"/>
    </row>
    <row r="2" spans="1:23" s="1" customFormat="1" ht="34.5" customHeight="1">
      <c r="A2" s="276" t="s">
        <v>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</row>
    <row r="3" spans="1:24" s="106" customFormat="1" ht="18" customHeight="1" hidden="1">
      <c r="A3" s="314" t="s">
        <v>57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68"/>
    </row>
    <row r="4" spans="1:24" s="107" customFormat="1" ht="25.5" customHeight="1">
      <c r="A4" s="315" t="s">
        <v>1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</row>
    <row r="5" spans="1:24" s="108" customFormat="1" ht="26.25" customHeight="1">
      <c r="A5" s="314" t="s">
        <v>81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</row>
    <row r="6" spans="1:24" s="109" customFormat="1" ht="31.5" customHeight="1">
      <c r="A6" s="278" t="s">
        <v>2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</row>
    <row r="7" spans="1:24" s="7" customFormat="1" ht="23.25" customHeight="1">
      <c r="A7" s="279" t="s">
        <v>3</v>
      </c>
      <c r="B7" s="279"/>
      <c r="C7" s="279"/>
      <c r="D7" s="279"/>
      <c r="E7" s="279"/>
      <c r="F7" s="4"/>
      <c r="G7" s="4"/>
      <c r="H7" s="5"/>
      <c r="I7" s="5"/>
      <c r="J7" s="6"/>
      <c r="K7" s="6"/>
      <c r="L7" s="6"/>
      <c r="M7" s="6"/>
      <c r="N7" s="6"/>
      <c r="O7" s="6"/>
      <c r="P7" s="6"/>
      <c r="R7" s="316" t="s">
        <v>4</v>
      </c>
      <c r="S7" s="316"/>
      <c r="T7" s="316"/>
      <c r="U7" s="316"/>
      <c r="V7" s="316"/>
      <c r="W7" s="316"/>
      <c r="X7" s="110"/>
    </row>
    <row r="8" spans="1:24" s="74" customFormat="1" ht="13.5" customHeight="1">
      <c r="A8" s="312" t="s">
        <v>5</v>
      </c>
      <c r="B8" s="308" t="s">
        <v>59</v>
      </c>
      <c r="C8" s="313" t="s">
        <v>7</v>
      </c>
      <c r="D8" s="313" t="s">
        <v>8</v>
      </c>
      <c r="E8" s="308" t="s">
        <v>82</v>
      </c>
      <c r="F8" s="308" t="s">
        <v>10</v>
      </c>
      <c r="G8" s="308" t="s">
        <v>11</v>
      </c>
      <c r="H8" s="309" t="s">
        <v>12</v>
      </c>
      <c r="I8" s="111"/>
      <c r="J8" s="310" t="s">
        <v>13</v>
      </c>
      <c r="K8" s="310"/>
      <c r="L8" s="310"/>
      <c r="M8" s="311" t="s">
        <v>14</v>
      </c>
      <c r="N8" s="311"/>
      <c r="O8" s="311"/>
      <c r="P8" s="310" t="s">
        <v>15</v>
      </c>
      <c r="Q8" s="310"/>
      <c r="R8" s="310"/>
      <c r="S8" s="306" t="s">
        <v>16</v>
      </c>
      <c r="T8" s="306" t="s">
        <v>17</v>
      </c>
      <c r="U8" s="306" t="s">
        <v>18</v>
      </c>
      <c r="V8" s="306" t="s">
        <v>19</v>
      </c>
      <c r="W8" s="307" t="s">
        <v>20</v>
      </c>
      <c r="X8" s="306" t="s">
        <v>61</v>
      </c>
    </row>
    <row r="9" spans="1:24" s="74" customFormat="1" ht="50.25" customHeight="1">
      <c r="A9" s="312"/>
      <c r="B9" s="308"/>
      <c r="C9" s="313"/>
      <c r="D9" s="313"/>
      <c r="E9" s="308"/>
      <c r="F9" s="308"/>
      <c r="G9" s="308"/>
      <c r="H9" s="309"/>
      <c r="I9" s="111"/>
      <c r="J9" s="112" t="s">
        <v>22</v>
      </c>
      <c r="K9" s="113" t="s">
        <v>23</v>
      </c>
      <c r="L9" s="114" t="s">
        <v>24</v>
      </c>
      <c r="M9" s="112" t="s">
        <v>22</v>
      </c>
      <c r="N9" s="113" t="s">
        <v>23</v>
      </c>
      <c r="O9" s="114" t="s">
        <v>24</v>
      </c>
      <c r="P9" s="112" t="s">
        <v>22</v>
      </c>
      <c r="Q9" s="113" t="s">
        <v>23</v>
      </c>
      <c r="R9" s="114" t="s">
        <v>24</v>
      </c>
      <c r="S9" s="306"/>
      <c r="T9" s="306"/>
      <c r="U9" s="306"/>
      <c r="V9" s="306"/>
      <c r="W9" s="307"/>
      <c r="X9" s="306"/>
    </row>
    <row r="10" spans="1:24" s="74" customFormat="1" ht="27" customHeight="1">
      <c r="A10" s="302" t="s">
        <v>83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</row>
    <row r="11" spans="1:26" s="80" customFormat="1" ht="33" customHeight="1">
      <c r="A11" s="115">
        <f>RANK(W11,$W$11:$W$14)</f>
        <v>1</v>
      </c>
      <c r="B11" s="116" t="s">
        <v>84</v>
      </c>
      <c r="C11" s="117"/>
      <c r="D11" s="118"/>
      <c r="E11" s="119" t="s">
        <v>85</v>
      </c>
      <c r="F11" s="120" t="s">
        <v>86</v>
      </c>
      <c r="G11" s="121" t="s">
        <v>87</v>
      </c>
      <c r="H11" s="121" t="s">
        <v>3</v>
      </c>
      <c r="I11" s="122"/>
      <c r="J11" s="123">
        <v>153</v>
      </c>
      <c r="K11" s="124">
        <f>J11/2.2</f>
        <v>69.54545454545455</v>
      </c>
      <c r="L11" s="125">
        <f>RANK(K11,$K$11:$K$14,0)</f>
        <v>1</v>
      </c>
      <c r="M11" s="123">
        <v>145</v>
      </c>
      <c r="N11" s="124">
        <f>M11/2.2</f>
        <v>65.9090909090909</v>
      </c>
      <c r="O11" s="125">
        <f>RANK(N11,$N$11:$N$14,0)</f>
        <v>1</v>
      </c>
      <c r="P11" s="123">
        <v>147</v>
      </c>
      <c r="Q11" s="124">
        <f>P11/2.2</f>
        <v>66.81818181818181</v>
      </c>
      <c r="R11" s="125">
        <f>RANK(Q11,$Q$11:$Q$14,0)</f>
        <v>1</v>
      </c>
      <c r="S11" s="125"/>
      <c r="T11" s="125"/>
      <c r="U11" s="126">
        <f>P11+M11+J11</f>
        <v>445</v>
      </c>
      <c r="V11" s="127"/>
      <c r="W11" s="124">
        <f>(K11+N11+Q11)/3</f>
        <v>67.42424242424242</v>
      </c>
      <c r="X11" s="128"/>
      <c r="Z11" s="129"/>
    </row>
    <row r="12" spans="1:26" s="80" customFormat="1" ht="33" customHeight="1">
      <c r="A12" s="115">
        <f>RANK(W12,$W$11:$W$14)</f>
        <v>2</v>
      </c>
      <c r="B12" s="119" t="s">
        <v>88</v>
      </c>
      <c r="C12" s="130" t="s">
        <v>89</v>
      </c>
      <c r="D12" s="131"/>
      <c r="E12" s="132" t="s">
        <v>90</v>
      </c>
      <c r="F12" s="133" t="s">
        <v>72</v>
      </c>
      <c r="G12" s="134" t="s">
        <v>73</v>
      </c>
      <c r="H12" s="135" t="s">
        <v>74</v>
      </c>
      <c r="I12" s="122"/>
      <c r="J12" s="123">
        <v>136</v>
      </c>
      <c r="K12" s="124">
        <f>J12/2.2-$S12*0.5</f>
        <v>61.31818181818181</v>
      </c>
      <c r="L12" s="125">
        <f>RANK(K12,$K$11:$K$14,0)</f>
        <v>2</v>
      </c>
      <c r="M12" s="123">
        <v>140</v>
      </c>
      <c r="N12" s="124">
        <f>M12/2.2-$S12*0.5</f>
        <v>63.13636363636363</v>
      </c>
      <c r="O12" s="125">
        <f>RANK(N12,$N$11:$N$14,0)</f>
        <v>2</v>
      </c>
      <c r="P12" s="123">
        <v>142.5</v>
      </c>
      <c r="Q12" s="124">
        <f>P12/2.2-$S12*0.5</f>
        <v>64.27272727272727</v>
      </c>
      <c r="R12" s="125">
        <f>RANK(Q12,$Q$11:$Q$14,0)</f>
        <v>3</v>
      </c>
      <c r="S12" s="125">
        <v>1</v>
      </c>
      <c r="T12" s="125"/>
      <c r="U12" s="126">
        <f>P12+M12+J12</f>
        <v>418.5</v>
      </c>
      <c r="V12" s="127"/>
      <c r="W12" s="124">
        <f>(K12+N12+Q12)/3</f>
        <v>62.9090909090909</v>
      </c>
      <c r="X12" s="128"/>
      <c r="Z12" s="129"/>
    </row>
    <row r="13" spans="1:26" s="80" customFormat="1" ht="33" customHeight="1">
      <c r="A13" s="115">
        <f>RANK(W13,$W$11:$W$14)</f>
        <v>3</v>
      </c>
      <c r="B13" s="136" t="s">
        <v>91</v>
      </c>
      <c r="C13" s="137"/>
      <c r="D13" s="138" t="s">
        <v>70</v>
      </c>
      <c r="E13" s="136" t="s">
        <v>92</v>
      </c>
      <c r="F13" s="139"/>
      <c r="G13" s="140" t="s">
        <v>39</v>
      </c>
      <c r="H13" s="140" t="s">
        <v>3</v>
      </c>
      <c r="I13" s="122"/>
      <c r="J13" s="123">
        <v>132.5</v>
      </c>
      <c r="K13" s="124">
        <f>J13/2.2</f>
        <v>60.22727272727272</v>
      </c>
      <c r="L13" s="125">
        <f>RANK(K13,$K$11:$K$14,0)</f>
        <v>3</v>
      </c>
      <c r="M13" s="123">
        <v>134.5</v>
      </c>
      <c r="N13" s="124">
        <f>M13/2.2</f>
        <v>61.13636363636363</v>
      </c>
      <c r="O13" s="125">
        <f>RANK(N13,$N$11:$N$14,0)</f>
        <v>3</v>
      </c>
      <c r="P13" s="123">
        <v>144</v>
      </c>
      <c r="Q13" s="124">
        <f>P13/2.2</f>
        <v>65.45454545454545</v>
      </c>
      <c r="R13" s="125">
        <f>RANK(Q13,$Q$11:$Q$14,0)</f>
        <v>2</v>
      </c>
      <c r="S13" s="125"/>
      <c r="T13" s="125"/>
      <c r="U13" s="126">
        <f>P13+M13+J13</f>
        <v>411</v>
      </c>
      <c r="V13" s="127"/>
      <c r="W13" s="124">
        <f>(K13+N13+Q13)/3</f>
        <v>62.27272727272727</v>
      </c>
      <c r="X13" s="128" t="s">
        <v>93</v>
      </c>
      <c r="Z13" s="129"/>
    </row>
    <row r="14" spans="1:26" s="80" customFormat="1" ht="33" customHeight="1">
      <c r="A14" s="115">
        <f>RANK(W14,$W$11:$W$14)</f>
        <v>4</v>
      </c>
      <c r="B14" s="82" t="s">
        <v>94</v>
      </c>
      <c r="C14" s="130" t="s">
        <v>95</v>
      </c>
      <c r="D14" s="138" t="s">
        <v>70</v>
      </c>
      <c r="E14" s="141" t="s">
        <v>96</v>
      </c>
      <c r="F14" s="120" t="s">
        <v>97</v>
      </c>
      <c r="G14" s="140" t="s">
        <v>73</v>
      </c>
      <c r="H14" s="135" t="s">
        <v>74</v>
      </c>
      <c r="I14" s="122"/>
      <c r="J14" s="123">
        <v>117</v>
      </c>
      <c r="K14" s="124">
        <f>J14/2.2</f>
        <v>53.18181818181818</v>
      </c>
      <c r="L14" s="125">
        <f>RANK(K14,$K$11:$K$14,0)</f>
        <v>4</v>
      </c>
      <c r="M14" s="123">
        <v>127</v>
      </c>
      <c r="N14" s="124">
        <f>M14/2.2</f>
        <v>57.72727272727272</v>
      </c>
      <c r="O14" s="125">
        <f>RANK(N14,$N$11:$N$14,0)</f>
        <v>4</v>
      </c>
      <c r="P14" s="123">
        <v>133.5</v>
      </c>
      <c r="Q14" s="124">
        <f>P14/2.2</f>
        <v>60.68181818181818</v>
      </c>
      <c r="R14" s="125">
        <f>RANK(Q14,$Q$11:$Q$14,0)</f>
        <v>4</v>
      </c>
      <c r="S14" s="125"/>
      <c r="T14" s="125"/>
      <c r="U14" s="126">
        <f>P14+M14+J14</f>
        <v>377.5</v>
      </c>
      <c r="V14" s="127"/>
      <c r="W14" s="124">
        <f>(K14+N14+Q14)/3</f>
        <v>57.196969696969695</v>
      </c>
      <c r="X14" s="128"/>
      <c r="Z14" s="129"/>
    </row>
    <row r="15" spans="1:24" s="74" customFormat="1" ht="30" customHeight="1">
      <c r="A15" s="302" t="s">
        <v>98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</row>
    <row r="16" spans="1:26" s="80" customFormat="1" ht="30" customHeight="1">
      <c r="A16" s="115">
        <f>RANK(W16,$W$16:$W$19)</f>
        <v>1</v>
      </c>
      <c r="B16" s="119" t="s">
        <v>99</v>
      </c>
      <c r="C16" s="130" t="s">
        <v>100</v>
      </c>
      <c r="D16" s="142"/>
      <c r="E16" s="143" t="s">
        <v>101</v>
      </c>
      <c r="F16" s="120" t="s">
        <v>102</v>
      </c>
      <c r="G16" s="144" t="s">
        <v>39</v>
      </c>
      <c r="H16" s="131" t="s">
        <v>3</v>
      </c>
      <c r="I16" s="122"/>
      <c r="J16" s="123">
        <v>145.5</v>
      </c>
      <c r="K16" s="124">
        <f>J16/2.2</f>
        <v>66.13636363636363</v>
      </c>
      <c r="L16" s="125">
        <f>RANK(K16,K$16:K$19,0)</f>
        <v>1</v>
      </c>
      <c r="M16" s="123">
        <v>144.5</v>
      </c>
      <c r="N16" s="124">
        <f>M16/2.2</f>
        <v>65.68181818181817</v>
      </c>
      <c r="O16" s="125">
        <f>RANK(N16,N$16:N$19,0)</f>
        <v>2</v>
      </c>
      <c r="P16" s="123">
        <v>138.5</v>
      </c>
      <c r="Q16" s="124">
        <f>P16/2.2</f>
        <v>62.954545454545446</v>
      </c>
      <c r="R16" s="125">
        <f>RANK(Q16,Q$16:Q$19,0)</f>
        <v>3</v>
      </c>
      <c r="S16" s="125"/>
      <c r="T16" s="125"/>
      <c r="U16" s="126">
        <f>P16+M16+J16</f>
        <v>428.5</v>
      </c>
      <c r="V16" s="127"/>
      <c r="W16" s="124">
        <f>(K16+N16+Q16)/3</f>
        <v>64.92424242424242</v>
      </c>
      <c r="X16" s="128" t="s">
        <v>103</v>
      </c>
      <c r="Z16" s="129"/>
    </row>
    <row r="17" spans="1:26" s="80" customFormat="1" ht="30" customHeight="1">
      <c r="A17" s="115">
        <f>RANK(W17,$W$16:$W$19)</f>
        <v>2</v>
      </c>
      <c r="B17" s="116" t="s">
        <v>104</v>
      </c>
      <c r="C17" s="117" t="s">
        <v>105</v>
      </c>
      <c r="D17" s="138" t="s">
        <v>70</v>
      </c>
      <c r="E17" s="143" t="s">
        <v>106</v>
      </c>
      <c r="F17" s="120" t="s">
        <v>107</v>
      </c>
      <c r="G17" s="131" t="s">
        <v>39</v>
      </c>
      <c r="H17" s="140" t="s">
        <v>3</v>
      </c>
      <c r="I17" s="122"/>
      <c r="J17" s="123">
        <v>141</v>
      </c>
      <c r="K17" s="124">
        <f>J17/2.2</f>
        <v>64.09090909090908</v>
      </c>
      <c r="L17" s="125">
        <f>RANK(K17,K$16:K$19,0)</f>
        <v>2</v>
      </c>
      <c r="M17" s="123">
        <v>146.5</v>
      </c>
      <c r="N17" s="124">
        <f>M17/2.2</f>
        <v>66.59090909090908</v>
      </c>
      <c r="O17" s="125">
        <f>RANK(N17,N$16:N$19,0)</f>
        <v>1</v>
      </c>
      <c r="P17" s="123">
        <v>140.5</v>
      </c>
      <c r="Q17" s="124">
        <f>P17/2.2</f>
        <v>63.86363636363636</v>
      </c>
      <c r="R17" s="125">
        <f>RANK(Q17,Q$16:Q$19,0)</f>
        <v>2</v>
      </c>
      <c r="S17" s="125"/>
      <c r="T17" s="125"/>
      <c r="U17" s="126">
        <f>P17+M17+J17</f>
        <v>428</v>
      </c>
      <c r="V17" s="127"/>
      <c r="W17" s="124">
        <f>(K17+N17+Q17)/3</f>
        <v>64.84848484848483</v>
      </c>
      <c r="X17" s="128" t="s">
        <v>103</v>
      </c>
      <c r="Z17" s="129"/>
    </row>
    <row r="18" spans="1:26" s="80" customFormat="1" ht="30" customHeight="1">
      <c r="A18" s="115">
        <f>RANK(W18,$W$16:$W$19)</f>
        <v>3</v>
      </c>
      <c r="B18" s="136" t="s">
        <v>108</v>
      </c>
      <c r="C18" s="130"/>
      <c r="D18" s="138" t="s">
        <v>70</v>
      </c>
      <c r="E18" s="132" t="s">
        <v>90</v>
      </c>
      <c r="F18" s="133" t="s">
        <v>72</v>
      </c>
      <c r="G18" s="134" t="s">
        <v>73</v>
      </c>
      <c r="H18" s="134" t="s">
        <v>74</v>
      </c>
      <c r="I18" s="122"/>
      <c r="J18" s="123">
        <v>125</v>
      </c>
      <c r="K18" s="124">
        <f>J18/2.2</f>
        <v>56.81818181818181</v>
      </c>
      <c r="L18" s="125">
        <f>RANK(K18,K$16:K$19,0)</f>
        <v>4</v>
      </c>
      <c r="M18" s="123">
        <v>133.5</v>
      </c>
      <c r="N18" s="124">
        <f>M18/2.2</f>
        <v>60.68181818181818</v>
      </c>
      <c r="O18" s="125">
        <f>RANK(N18,N$16:N$19,0)</f>
        <v>3</v>
      </c>
      <c r="P18" s="123">
        <v>141</v>
      </c>
      <c r="Q18" s="124">
        <f>P18/2.2</f>
        <v>64.09090909090908</v>
      </c>
      <c r="R18" s="125">
        <f>RANK(Q18,Q$16:Q$19,0)</f>
        <v>1</v>
      </c>
      <c r="S18" s="125"/>
      <c r="T18" s="125"/>
      <c r="U18" s="126">
        <f>P18+M18+J18</f>
        <v>399.5</v>
      </c>
      <c r="V18" s="127"/>
      <c r="W18" s="124">
        <f>(K18+N18+Q18)/3</f>
        <v>60.530303030303024</v>
      </c>
      <c r="X18" s="128" t="s">
        <v>109</v>
      </c>
      <c r="Z18" s="129"/>
    </row>
    <row r="19" spans="1:26" s="80" customFormat="1" ht="30" customHeight="1">
      <c r="A19" s="115">
        <f>RANK(W19,$W$16:$W$19)</f>
        <v>4</v>
      </c>
      <c r="B19" s="116" t="s">
        <v>104</v>
      </c>
      <c r="C19" s="117" t="s">
        <v>105</v>
      </c>
      <c r="D19" s="138" t="s">
        <v>70</v>
      </c>
      <c r="E19" s="143" t="s">
        <v>110</v>
      </c>
      <c r="F19" s="145"/>
      <c r="G19" s="144" t="s">
        <v>39</v>
      </c>
      <c r="H19" s="146" t="s">
        <v>3</v>
      </c>
      <c r="I19" s="122"/>
      <c r="J19" s="123">
        <v>132</v>
      </c>
      <c r="K19" s="124">
        <f>J19/2.2</f>
        <v>59.99999999999999</v>
      </c>
      <c r="L19" s="125">
        <f>RANK(K19,K$16:K$19,0)</f>
        <v>3</v>
      </c>
      <c r="M19" s="123">
        <v>133</v>
      </c>
      <c r="N19" s="124">
        <f>M19/2.2</f>
        <v>60.454545454545446</v>
      </c>
      <c r="O19" s="125">
        <f>RANK(N19,N$16:N$19,0)</f>
        <v>4</v>
      </c>
      <c r="P19" s="123">
        <v>133.5</v>
      </c>
      <c r="Q19" s="124">
        <f>P19/2.2</f>
        <v>60.68181818181818</v>
      </c>
      <c r="R19" s="125">
        <f>RANK(Q19,Q$16:Q$19,0)</f>
        <v>4</v>
      </c>
      <c r="S19" s="125"/>
      <c r="T19" s="125"/>
      <c r="U19" s="126">
        <f>P19+M19+J19</f>
        <v>398.5</v>
      </c>
      <c r="V19" s="127"/>
      <c r="W19" s="124">
        <f>(K19+N19+Q19)/3</f>
        <v>60.378787878787875</v>
      </c>
      <c r="X19" s="128" t="s">
        <v>109</v>
      </c>
      <c r="Z19" s="129"/>
    </row>
    <row r="20" spans="1:26" s="80" customFormat="1" ht="30" customHeight="1">
      <c r="A20" s="303" t="s">
        <v>111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5"/>
      <c r="Z20" s="129"/>
    </row>
    <row r="21" spans="1:26" s="80" customFormat="1" ht="30" customHeight="1">
      <c r="A21" s="115">
        <f>RANK(W21,$W$21:$W$23)</f>
        <v>1</v>
      </c>
      <c r="B21" s="147" t="s">
        <v>112</v>
      </c>
      <c r="C21" s="130" t="s">
        <v>113</v>
      </c>
      <c r="D21" s="148" t="s">
        <v>25</v>
      </c>
      <c r="E21" s="136" t="s">
        <v>196</v>
      </c>
      <c r="F21" s="120"/>
      <c r="G21" s="144" t="s">
        <v>39</v>
      </c>
      <c r="H21" s="146" t="s">
        <v>3</v>
      </c>
      <c r="I21" s="122"/>
      <c r="J21" s="123">
        <v>164</v>
      </c>
      <c r="K21" s="124">
        <f>J21/2.2</f>
        <v>74.54545454545453</v>
      </c>
      <c r="L21" s="125">
        <f>RANK(K21,K$21:K$23,0)</f>
        <v>1</v>
      </c>
      <c r="M21" s="123">
        <v>150.5</v>
      </c>
      <c r="N21" s="124">
        <f>M21/2.2</f>
        <v>68.4090909090909</v>
      </c>
      <c r="O21" s="125">
        <f>RANK(N21,N$21:N$23,0)</f>
        <v>1</v>
      </c>
      <c r="P21" s="123">
        <v>148</v>
      </c>
      <c r="Q21" s="124">
        <f>P21/2.2</f>
        <v>67.27272727272727</v>
      </c>
      <c r="R21" s="125">
        <f>RANK(Q21,Q$21:Q$23,0)</f>
        <v>1</v>
      </c>
      <c r="S21" s="125"/>
      <c r="T21" s="125"/>
      <c r="U21" s="126">
        <f>P21+M21+J21</f>
        <v>462.5</v>
      </c>
      <c r="V21" s="127"/>
      <c r="W21" s="124">
        <f>(K21+N21+Q21)/3</f>
        <v>70.07575757575756</v>
      </c>
      <c r="X21" s="128"/>
      <c r="Z21" s="129"/>
    </row>
    <row r="22" spans="1:26" s="80" customFormat="1" ht="30" customHeight="1">
      <c r="A22" s="115">
        <f>RANK(W22,$W$21:$W$23)</f>
        <v>2</v>
      </c>
      <c r="B22" s="116" t="s">
        <v>114</v>
      </c>
      <c r="C22" s="117" t="s">
        <v>115</v>
      </c>
      <c r="D22" s="118">
        <v>1</v>
      </c>
      <c r="E22" s="143" t="s">
        <v>197</v>
      </c>
      <c r="F22" s="139"/>
      <c r="G22" s="131"/>
      <c r="H22" s="140" t="s">
        <v>3</v>
      </c>
      <c r="I22" s="122"/>
      <c r="J22" s="123">
        <v>145.5</v>
      </c>
      <c r="K22" s="124">
        <f>J22/2.2</f>
        <v>66.13636363636363</v>
      </c>
      <c r="L22" s="125">
        <f>RANK(K22,K$21:K$23,0)</f>
        <v>2</v>
      </c>
      <c r="M22" s="123">
        <v>145</v>
      </c>
      <c r="N22" s="124">
        <f>M22/2.2</f>
        <v>65.9090909090909</v>
      </c>
      <c r="O22" s="125">
        <f>RANK(N22,N$21:N$23,0)</f>
        <v>2</v>
      </c>
      <c r="P22" s="123">
        <v>141</v>
      </c>
      <c r="Q22" s="124">
        <f>P22/2.2</f>
        <v>64.09090909090908</v>
      </c>
      <c r="R22" s="125">
        <f>RANK(Q22,Q$21:Q$23,0)</f>
        <v>2</v>
      </c>
      <c r="S22" s="125"/>
      <c r="T22" s="125"/>
      <c r="U22" s="126">
        <f>P22+M22+J22</f>
        <v>431.5</v>
      </c>
      <c r="V22" s="127"/>
      <c r="W22" s="124">
        <f>(K22+N22+Q22)/3</f>
        <v>65.37878787878788</v>
      </c>
      <c r="X22" s="128"/>
      <c r="Z22" s="129"/>
    </row>
    <row r="23" spans="1:26" s="80" customFormat="1" ht="30" customHeight="1">
      <c r="A23" s="115">
        <f>RANK(W23,$W$21:$W$23)</f>
        <v>3</v>
      </c>
      <c r="B23" s="116" t="s">
        <v>114</v>
      </c>
      <c r="C23" s="117" t="s">
        <v>115</v>
      </c>
      <c r="D23" s="118">
        <v>1</v>
      </c>
      <c r="E23" s="143" t="s">
        <v>198</v>
      </c>
      <c r="F23" s="139"/>
      <c r="G23" s="131"/>
      <c r="H23" s="140" t="s">
        <v>3</v>
      </c>
      <c r="I23" s="122"/>
      <c r="J23" s="123">
        <v>131</v>
      </c>
      <c r="K23" s="124">
        <f>J23/2.2</f>
        <v>59.54545454545454</v>
      </c>
      <c r="L23" s="125">
        <f>RANK(K23,K$21:K$23,0)</f>
        <v>3</v>
      </c>
      <c r="M23" s="123">
        <v>138</v>
      </c>
      <c r="N23" s="124">
        <f>M23/2.2</f>
        <v>62.72727272727272</v>
      </c>
      <c r="O23" s="125">
        <f>RANK(N23,N$21:N$23,0)</f>
        <v>3</v>
      </c>
      <c r="P23" s="123">
        <v>137</v>
      </c>
      <c r="Q23" s="124">
        <f>P23/2.2</f>
        <v>62.272727272727266</v>
      </c>
      <c r="R23" s="125">
        <f>RANK(Q23,Q$21:Q$23,0)</f>
        <v>3</v>
      </c>
      <c r="S23" s="125"/>
      <c r="T23" s="125"/>
      <c r="U23" s="126">
        <f>P23+M23+J23</f>
        <v>406</v>
      </c>
      <c r="V23" s="127"/>
      <c r="W23" s="124">
        <f>(K23+N23+Q23)/3</f>
        <v>61.5151515151515</v>
      </c>
      <c r="X23" s="128"/>
      <c r="Z23" s="129"/>
    </row>
    <row r="24" spans="1:23" s="149" customFormat="1" ht="38.25" customHeight="1">
      <c r="A24" s="40" t="s">
        <v>46</v>
      </c>
      <c r="B24" s="41"/>
      <c r="C24" s="41"/>
      <c r="D24" s="41"/>
      <c r="E24" s="42"/>
      <c r="F24" s="41"/>
      <c r="G24" s="41"/>
      <c r="H24" s="40" t="s">
        <v>47</v>
      </c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W24" s="151"/>
    </row>
    <row r="25" spans="1:23" s="149" customFormat="1" ht="38.25" customHeight="1">
      <c r="A25" s="40" t="s">
        <v>48</v>
      </c>
      <c r="B25" s="41"/>
      <c r="C25" s="41"/>
      <c r="D25" s="41"/>
      <c r="E25" s="42"/>
      <c r="F25" s="41"/>
      <c r="G25" s="41"/>
      <c r="H25" s="41" t="s">
        <v>49</v>
      </c>
      <c r="R25" s="150"/>
      <c r="W25" s="151"/>
    </row>
    <row r="26" spans="1:24" s="153" customFormat="1" ht="39" customHeight="1">
      <c r="A26" s="152"/>
      <c r="C26" s="154"/>
      <c r="D26" s="154"/>
      <c r="F26" s="154"/>
      <c r="G26" s="154"/>
      <c r="H26" s="155"/>
      <c r="I26" s="155"/>
      <c r="J26" s="156"/>
      <c r="L26" s="157"/>
      <c r="M26" s="158"/>
      <c r="N26" s="159"/>
      <c r="O26" s="157"/>
      <c r="P26" s="158"/>
      <c r="Q26" s="159"/>
      <c r="R26" s="157"/>
      <c r="S26" s="157"/>
      <c r="T26" s="157"/>
      <c r="U26" s="157"/>
      <c r="V26" s="157"/>
      <c r="W26" s="157"/>
      <c r="X26" s="157"/>
    </row>
    <row r="27" ht="12.75">
      <c r="W27" s="101"/>
    </row>
  </sheetData>
  <sheetProtection selectLockedCells="1" selectUnlockedCells="1"/>
  <mergeCells count="27">
    <mergeCell ref="C8:C9"/>
    <mergeCell ref="D8:D9"/>
    <mergeCell ref="E8:E9"/>
    <mergeCell ref="F8:F9"/>
    <mergeCell ref="A2:W2"/>
    <mergeCell ref="A3:W3"/>
    <mergeCell ref="A4:X4"/>
    <mergeCell ref="A5:X5"/>
    <mergeCell ref="A6:X6"/>
    <mergeCell ref="A7:E7"/>
    <mergeCell ref="R7:W7"/>
    <mergeCell ref="A15:X15"/>
    <mergeCell ref="A20:X20"/>
    <mergeCell ref="T8:T9"/>
    <mergeCell ref="U8:U9"/>
    <mergeCell ref="V8:V9"/>
    <mergeCell ref="W8:W9"/>
    <mergeCell ref="X8:X9"/>
    <mergeCell ref="A10:X10"/>
    <mergeCell ref="G8:G9"/>
    <mergeCell ref="H8:H9"/>
    <mergeCell ref="J8:L8"/>
    <mergeCell ref="M8:O8"/>
    <mergeCell ref="P8:R8"/>
    <mergeCell ref="S8:S9"/>
    <mergeCell ref="A8:A9"/>
    <mergeCell ref="B8:B9"/>
  </mergeCells>
  <printOptions horizontalCentered="1"/>
  <pageMargins left="0" right="0" top="0" bottom="0" header="0.511805555555556" footer="0.511805555555556"/>
  <pageSetup horizontalDpi="300" verticalDpi="300" orientation="landscape" paperSize="9" scale="70" r:id="rId2"/>
  <rowBreaks count="1" manualBreakCount="1">
    <brk id="25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AI20"/>
  <sheetViews>
    <sheetView view="pageBreakPreview" zoomScale="90" zoomScaleSheetLayoutView="90" workbookViewId="0" topLeftCell="A2">
      <selection activeCell="N11" sqref="N11:O11"/>
    </sheetView>
  </sheetViews>
  <sheetFormatPr defaultColWidth="10.66015625" defaultRowHeight="12.75"/>
  <cols>
    <col min="1" max="1" width="6.83203125" style="101" customWidth="1"/>
    <col min="2" max="2" width="24.66015625" style="101" customWidth="1"/>
    <col min="3" max="3" width="10.66015625" style="101" hidden="1" customWidth="1"/>
    <col min="4" max="4" width="6.33203125" style="102" customWidth="1"/>
    <col min="5" max="5" width="46.33203125" style="160" customWidth="1"/>
    <col min="6" max="6" width="10.66015625" style="101" hidden="1" customWidth="1"/>
    <col min="7" max="7" width="10.66015625" style="102" hidden="1" customWidth="1"/>
    <col min="8" max="8" width="29" style="101" customWidth="1"/>
    <col min="9" max="9" width="10.66015625" style="101" hidden="1" customWidth="1"/>
    <col min="10" max="10" width="8.33203125" style="103" customWidth="1"/>
    <col min="11" max="11" width="10.66015625" style="104" customWidth="1"/>
    <col min="12" max="12" width="5.83203125" style="101" customWidth="1"/>
    <col min="13" max="13" width="9.16015625" style="103" customWidth="1"/>
    <col min="14" max="14" width="11.83203125" style="104" customWidth="1"/>
    <col min="15" max="15" width="5.83203125" style="101" customWidth="1"/>
    <col min="16" max="16" width="8.66015625" style="103" customWidth="1"/>
    <col min="17" max="17" width="11" style="104" customWidth="1"/>
    <col min="18" max="18" width="6" style="101" customWidth="1"/>
    <col min="19" max="20" width="4.5" style="101" customWidth="1"/>
    <col min="21" max="21" width="8.83203125" style="101" customWidth="1"/>
    <col min="22" max="22" width="10.66015625" style="101" hidden="1" customWidth="1"/>
    <col min="23" max="23" width="12.16015625" style="104" customWidth="1"/>
    <col min="24" max="24" width="7.33203125" style="101" hidden="1" customWidth="1"/>
    <col min="25" max="26" width="10.66015625" style="101" customWidth="1"/>
    <col min="27" max="16384" width="10.66015625" style="101" customWidth="1"/>
  </cols>
  <sheetData>
    <row r="1" spans="1:35" s="65" customFormat="1" ht="14.25" hidden="1">
      <c r="A1" s="57" t="s">
        <v>50</v>
      </c>
      <c r="B1" s="58"/>
      <c r="C1" s="57" t="s">
        <v>51</v>
      </c>
      <c r="D1" s="59"/>
      <c r="E1" s="105"/>
      <c r="F1" s="57" t="s">
        <v>52</v>
      </c>
      <c r="G1" s="60"/>
      <c r="H1" s="58"/>
      <c r="I1" s="58"/>
      <c r="J1" s="61"/>
      <c r="K1" s="62" t="s">
        <v>53</v>
      </c>
      <c r="L1" s="63"/>
      <c r="M1" s="61"/>
      <c r="N1" s="62" t="s">
        <v>54</v>
      </c>
      <c r="O1" s="63"/>
      <c r="P1" s="61"/>
      <c r="Q1" s="62" t="s">
        <v>55</v>
      </c>
      <c r="R1" s="63"/>
      <c r="S1" s="63"/>
      <c r="T1" s="63"/>
      <c r="U1" s="63"/>
      <c r="V1" s="63"/>
      <c r="W1" s="64" t="s">
        <v>56</v>
      </c>
      <c r="Y1" s="66"/>
      <c r="Z1" s="66"/>
      <c r="AA1" s="66"/>
      <c r="AB1" s="66"/>
      <c r="AC1" s="66"/>
      <c r="AD1" s="66"/>
      <c r="AE1" s="66"/>
      <c r="AF1" s="66"/>
      <c r="AG1" s="66"/>
      <c r="AI1" s="66"/>
    </row>
    <row r="2" spans="1:24" s="1" customFormat="1" ht="34.5" customHeight="1">
      <c r="A2" s="276" t="s">
        <v>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</row>
    <row r="3" spans="1:24" s="106" customFormat="1" ht="18" customHeight="1" hidden="1">
      <c r="A3" s="314" t="s">
        <v>57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68"/>
    </row>
    <row r="4" spans="1:24" s="107" customFormat="1" ht="25.5" customHeight="1">
      <c r="A4" s="315" t="s">
        <v>1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</row>
    <row r="5" spans="1:24" s="109" customFormat="1" ht="31.5" customHeight="1">
      <c r="A5" s="278" t="s">
        <v>116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</row>
    <row r="6" spans="1:24" s="7" customFormat="1" ht="23.25" customHeight="1">
      <c r="A6" s="279" t="s">
        <v>3</v>
      </c>
      <c r="B6" s="279"/>
      <c r="C6" s="279"/>
      <c r="D6" s="279"/>
      <c r="E6" s="279"/>
      <c r="F6" s="4"/>
      <c r="G6" s="4"/>
      <c r="H6" s="5"/>
      <c r="I6" s="5"/>
      <c r="J6" s="6"/>
      <c r="K6" s="6"/>
      <c r="L6" s="6"/>
      <c r="M6" s="6"/>
      <c r="N6" s="6"/>
      <c r="O6" s="6"/>
      <c r="P6" s="6"/>
      <c r="R6" s="316" t="s">
        <v>4</v>
      </c>
      <c r="S6" s="316"/>
      <c r="T6" s="316"/>
      <c r="U6" s="316"/>
      <c r="V6" s="316"/>
      <c r="W6" s="316"/>
      <c r="X6" s="110"/>
    </row>
    <row r="7" spans="1:24" s="74" customFormat="1" ht="13.5" customHeight="1">
      <c r="A7" s="312" t="s">
        <v>5</v>
      </c>
      <c r="B7" s="308" t="s">
        <v>59</v>
      </c>
      <c r="C7" s="313" t="s">
        <v>7</v>
      </c>
      <c r="D7" s="313" t="s">
        <v>8</v>
      </c>
      <c r="E7" s="308" t="s">
        <v>82</v>
      </c>
      <c r="F7" s="308" t="s">
        <v>10</v>
      </c>
      <c r="G7" s="308" t="s">
        <v>11</v>
      </c>
      <c r="H7" s="309" t="s">
        <v>12</v>
      </c>
      <c r="I7" s="111"/>
      <c r="J7" s="310" t="s">
        <v>13</v>
      </c>
      <c r="K7" s="310"/>
      <c r="L7" s="310"/>
      <c r="M7" s="311" t="s">
        <v>14</v>
      </c>
      <c r="N7" s="311"/>
      <c r="O7" s="311"/>
      <c r="P7" s="310" t="s">
        <v>15</v>
      </c>
      <c r="Q7" s="310"/>
      <c r="R7" s="310"/>
      <c r="S7" s="306" t="s">
        <v>16</v>
      </c>
      <c r="T7" s="306" t="s">
        <v>17</v>
      </c>
      <c r="U7" s="306" t="s">
        <v>18</v>
      </c>
      <c r="V7" s="306" t="s">
        <v>19</v>
      </c>
      <c r="W7" s="307" t="s">
        <v>20</v>
      </c>
      <c r="X7" s="306" t="s">
        <v>61</v>
      </c>
    </row>
    <row r="8" spans="1:24" s="74" customFormat="1" ht="50.25" customHeight="1">
      <c r="A8" s="312"/>
      <c r="B8" s="308"/>
      <c r="C8" s="313"/>
      <c r="D8" s="313"/>
      <c r="E8" s="308"/>
      <c r="F8" s="308"/>
      <c r="G8" s="308"/>
      <c r="H8" s="309"/>
      <c r="I8" s="111"/>
      <c r="J8" s="112" t="s">
        <v>22</v>
      </c>
      <c r="K8" s="113" t="s">
        <v>23</v>
      </c>
      <c r="L8" s="114" t="s">
        <v>24</v>
      </c>
      <c r="M8" s="112" t="s">
        <v>22</v>
      </c>
      <c r="N8" s="113" t="s">
        <v>23</v>
      </c>
      <c r="O8" s="114" t="s">
        <v>24</v>
      </c>
      <c r="P8" s="112" t="s">
        <v>22</v>
      </c>
      <c r="Q8" s="113" t="s">
        <v>23</v>
      </c>
      <c r="R8" s="114" t="s">
        <v>24</v>
      </c>
      <c r="S8" s="306"/>
      <c r="T8" s="306"/>
      <c r="U8" s="306"/>
      <c r="V8" s="306"/>
      <c r="W8" s="307"/>
      <c r="X8" s="306"/>
    </row>
    <row r="9" spans="1:24" s="108" customFormat="1" ht="39" customHeight="1">
      <c r="A9" s="314" t="s">
        <v>117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</row>
    <row r="10" spans="1:24" s="74" customFormat="1" ht="39" customHeight="1">
      <c r="A10" s="302" t="s">
        <v>83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</row>
    <row r="11" spans="1:26" s="80" customFormat="1" ht="39" customHeight="1">
      <c r="A11" s="115">
        <f>RANK(W11,$W$11:$W$13)</f>
        <v>1</v>
      </c>
      <c r="B11" s="18" t="s">
        <v>118</v>
      </c>
      <c r="C11" s="19" t="s">
        <v>119</v>
      </c>
      <c r="D11" s="20" t="s">
        <v>70</v>
      </c>
      <c r="E11" s="33" t="s">
        <v>120</v>
      </c>
      <c r="F11" s="83"/>
      <c r="G11" s="38" t="s">
        <v>39</v>
      </c>
      <c r="H11" s="24" t="s">
        <v>3</v>
      </c>
      <c r="I11" s="122"/>
      <c r="J11" s="123">
        <v>161.5</v>
      </c>
      <c r="K11" s="124">
        <f>J11/2.6</f>
        <v>62.11538461538461</v>
      </c>
      <c r="L11" s="125">
        <f>RANK(K11,$K$11:$K$13,0)</f>
        <v>1</v>
      </c>
      <c r="M11" s="123">
        <v>160.5</v>
      </c>
      <c r="N11" s="124">
        <f>M11/2.6</f>
        <v>61.730769230769226</v>
      </c>
      <c r="O11" s="125">
        <f>RANK(N11,$N$11:$N$13,0)</f>
        <v>1</v>
      </c>
      <c r="P11" s="123">
        <v>158.5</v>
      </c>
      <c r="Q11" s="124">
        <f>P11/2.6</f>
        <v>60.96153846153846</v>
      </c>
      <c r="R11" s="125">
        <f>RANK(Q11,$Q$11:$Q$13,0)</f>
        <v>1</v>
      </c>
      <c r="S11" s="125"/>
      <c r="T11" s="125"/>
      <c r="U11" s="126">
        <f>P11+M11+J11</f>
        <v>480.5</v>
      </c>
      <c r="V11" s="127"/>
      <c r="W11" s="124">
        <f>(K11+N11+Q11)/3</f>
        <v>61.602564102564095</v>
      </c>
      <c r="X11" s="128"/>
      <c r="Z11" s="129"/>
    </row>
    <row r="12" spans="1:26" s="80" customFormat="1" ht="39" customHeight="1">
      <c r="A12" s="115">
        <f>RANK(W12,$W$11:$W$13)</f>
        <v>2</v>
      </c>
      <c r="B12" s="33" t="s">
        <v>121</v>
      </c>
      <c r="C12" s="34" t="s">
        <v>122</v>
      </c>
      <c r="D12" s="20"/>
      <c r="E12" s="33" t="s">
        <v>123</v>
      </c>
      <c r="F12" s="161" t="s">
        <v>124</v>
      </c>
      <c r="G12" s="162" t="s">
        <v>39</v>
      </c>
      <c r="H12" s="36" t="s">
        <v>3</v>
      </c>
      <c r="I12" s="122"/>
      <c r="J12" s="123">
        <v>156</v>
      </c>
      <c r="K12" s="124">
        <f>J12/2.6</f>
        <v>60</v>
      </c>
      <c r="L12" s="125">
        <f>RANK(K12,$K$11:$K$13,0)</f>
        <v>2</v>
      </c>
      <c r="M12" s="123">
        <v>156.5</v>
      </c>
      <c r="N12" s="124">
        <f>M12/2.6</f>
        <v>60.19230769230769</v>
      </c>
      <c r="O12" s="125">
        <f>RANK(N12,$N$11:$N$13,0)</f>
        <v>2</v>
      </c>
      <c r="P12" s="123">
        <v>153</v>
      </c>
      <c r="Q12" s="124">
        <f>P12/2.6</f>
        <v>58.84615384615385</v>
      </c>
      <c r="R12" s="125">
        <f>RANK(Q12,$Q$11:$Q$13,0)</f>
        <v>2</v>
      </c>
      <c r="S12" s="125"/>
      <c r="T12" s="125"/>
      <c r="U12" s="126">
        <f>P12+M12+J12</f>
        <v>465.5</v>
      </c>
      <c r="V12" s="127"/>
      <c r="W12" s="124">
        <f>(K12+N12+Q12)/3</f>
        <v>59.67948717948718</v>
      </c>
      <c r="X12" s="128"/>
      <c r="Z12" s="129"/>
    </row>
    <row r="13" spans="1:26" s="80" customFormat="1" ht="39" customHeight="1">
      <c r="A13" s="115">
        <f>RANK(W13,$W$11:$W$13)</f>
        <v>3</v>
      </c>
      <c r="B13" s="82" t="s">
        <v>125</v>
      </c>
      <c r="C13" s="34"/>
      <c r="D13" s="20" t="s">
        <v>70</v>
      </c>
      <c r="E13" s="21" t="s">
        <v>126</v>
      </c>
      <c r="F13" s="22"/>
      <c r="G13" s="36" t="s">
        <v>39</v>
      </c>
      <c r="H13" s="36" t="s">
        <v>3</v>
      </c>
      <c r="I13" s="122"/>
      <c r="J13" s="123">
        <v>147.5</v>
      </c>
      <c r="K13" s="124">
        <f>J13/2.6</f>
        <v>56.730769230769226</v>
      </c>
      <c r="L13" s="125">
        <f>RANK(K13,$K$11:$K$13,0)</f>
        <v>3</v>
      </c>
      <c r="M13" s="123">
        <v>140.5</v>
      </c>
      <c r="N13" s="124">
        <f>M13/2.6</f>
        <v>54.03846153846154</v>
      </c>
      <c r="O13" s="125">
        <f>RANK(N13,$N$11:$N$13,0)</f>
        <v>3</v>
      </c>
      <c r="P13" s="123">
        <v>141</v>
      </c>
      <c r="Q13" s="124">
        <f>P13/2.6</f>
        <v>54.230769230769226</v>
      </c>
      <c r="R13" s="125">
        <f>RANK(Q13,$Q$11:$Q$13,0)</f>
        <v>3</v>
      </c>
      <c r="S13" s="125"/>
      <c r="T13" s="125"/>
      <c r="U13" s="126">
        <f>P13+M13+J13</f>
        <v>429</v>
      </c>
      <c r="V13" s="127"/>
      <c r="W13" s="124">
        <f>(K13+N13+Q13)/3</f>
        <v>55</v>
      </c>
      <c r="X13" s="128"/>
      <c r="Z13" s="129"/>
    </row>
    <row r="14" spans="1:24" s="74" customFormat="1" ht="39" customHeight="1">
      <c r="A14" s="302" t="s">
        <v>98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</row>
    <row r="15" spans="1:26" s="80" customFormat="1" ht="39" customHeight="1">
      <c r="A15" s="115">
        <f>RANK(W15,$W$15:$W$16)</f>
        <v>1</v>
      </c>
      <c r="B15" s="82" t="s">
        <v>127</v>
      </c>
      <c r="C15" s="34" t="s">
        <v>100</v>
      </c>
      <c r="D15" s="20">
        <v>1</v>
      </c>
      <c r="E15" s="33" t="s">
        <v>128</v>
      </c>
      <c r="F15" s="83" t="s">
        <v>129</v>
      </c>
      <c r="G15" s="38" t="s">
        <v>130</v>
      </c>
      <c r="H15" s="39" t="s">
        <v>3</v>
      </c>
      <c r="I15" s="122"/>
      <c r="J15" s="123">
        <v>169.5</v>
      </c>
      <c r="K15" s="124">
        <f>J15/2.6</f>
        <v>65.1923076923077</v>
      </c>
      <c r="L15" s="125">
        <f>RANK(K15,K$15:K$16,0)</f>
        <v>1</v>
      </c>
      <c r="M15" s="123">
        <v>167.5</v>
      </c>
      <c r="N15" s="124">
        <f>M15/2.6</f>
        <v>64.42307692307692</v>
      </c>
      <c r="O15" s="125">
        <f>RANK(N15,N$15:N$16,0)</f>
        <v>1</v>
      </c>
      <c r="P15" s="123">
        <v>170.5</v>
      </c>
      <c r="Q15" s="124">
        <f>P15/2.6</f>
        <v>65.57692307692308</v>
      </c>
      <c r="R15" s="125">
        <f>RANK(Q15,Q$15:Q$16,0)</f>
        <v>1</v>
      </c>
      <c r="S15" s="125"/>
      <c r="T15" s="125"/>
      <c r="U15" s="126">
        <f>P15+M15+J15</f>
        <v>507.5</v>
      </c>
      <c r="V15" s="127"/>
      <c r="W15" s="124">
        <f>(K15+N15+Q15)/3</f>
        <v>65.06410256410255</v>
      </c>
      <c r="X15" s="128"/>
      <c r="Z15" s="129"/>
    </row>
    <row r="16" spans="1:26" s="80" customFormat="1" ht="39" customHeight="1">
      <c r="A16" s="115">
        <f>RANK(W16,$W$15:$W$16)</f>
        <v>2</v>
      </c>
      <c r="B16" s="91" t="s">
        <v>131</v>
      </c>
      <c r="C16" s="34" t="s">
        <v>132</v>
      </c>
      <c r="D16" s="163" t="s">
        <v>103</v>
      </c>
      <c r="E16" s="21" t="s">
        <v>133</v>
      </c>
      <c r="F16" s="22" t="s">
        <v>134</v>
      </c>
      <c r="G16" s="164" t="s">
        <v>135</v>
      </c>
      <c r="H16" s="23" t="s">
        <v>3</v>
      </c>
      <c r="I16" s="122"/>
      <c r="J16" s="123">
        <v>165.5</v>
      </c>
      <c r="K16" s="124">
        <f>J16/2.6</f>
        <v>63.65384615384615</v>
      </c>
      <c r="L16" s="125">
        <f>RANK(K16,K$15:K$16,0)</f>
        <v>2</v>
      </c>
      <c r="M16" s="123">
        <v>167</v>
      </c>
      <c r="N16" s="124">
        <f>M16/2.6</f>
        <v>64.23076923076923</v>
      </c>
      <c r="O16" s="125">
        <f>RANK(N16,N$15:N$16,0)</f>
        <v>2</v>
      </c>
      <c r="P16" s="123">
        <v>158.5</v>
      </c>
      <c r="Q16" s="124">
        <f>P16/2.6</f>
        <v>60.96153846153846</v>
      </c>
      <c r="R16" s="125">
        <f>RANK(Q16,Q$15:Q$16,0)</f>
        <v>2</v>
      </c>
      <c r="S16" s="125"/>
      <c r="T16" s="125"/>
      <c r="U16" s="126">
        <f>P16+M16+J16</f>
        <v>491</v>
      </c>
      <c r="V16" s="127"/>
      <c r="W16" s="124">
        <f>(K16+N16+Q16)/3</f>
        <v>62.94871794871795</v>
      </c>
      <c r="X16" s="128"/>
      <c r="Z16" s="129"/>
    </row>
    <row r="17" spans="1:23" s="149" customFormat="1" ht="52.5" customHeight="1">
      <c r="A17" s="40" t="s">
        <v>46</v>
      </c>
      <c r="B17" s="41"/>
      <c r="C17" s="41"/>
      <c r="D17" s="41"/>
      <c r="E17" s="42"/>
      <c r="F17" s="41"/>
      <c r="G17" s="41"/>
      <c r="H17" s="40" t="s">
        <v>47</v>
      </c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W17" s="151"/>
    </row>
    <row r="18" spans="1:23" s="149" customFormat="1" ht="52.5" customHeight="1">
      <c r="A18" s="40" t="s">
        <v>48</v>
      </c>
      <c r="B18" s="41"/>
      <c r="C18" s="41"/>
      <c r="D18" s="41"/>
      <c r="E18" s="42"/>
      <c r="F18" s="41"/>
      <c r="G18" s="41"/>
      <c r="H18" s="41" t="s">
        <v>49</v>
      </c>
      <c r="R18" s="150"/>
      <c r="W18" s="151"/>
    </row>
    <row r="19" spans="1:24" s="153" customFormat="1" ht="39" customHeight="1">
      <c r="A19" s="152"/>
      <c r="C19" s="154"/>
      <c r="D19" s="154"/>
      <c r="F19" s="154"/>
      <c r="G19" s="154"/>
      <c r="H19" s="155"/>
      <c r="I19" s="155"/>
      <c r="J19" s="156"/>
      <c r="L19" s="157"/>
      <c r="M19" s="158"/>
      <c r="N19" s="159"/>
      <c r="O19" s="157"/>
      <c r="P19" s="158"/>
      <c r="Q19" s="159"/>
      <c r="R19" s="157"/>
      <c r="S19" s="157"/>
      <c r="T19" s="157"/>
      <c r="U19" s="157"/>
      <c r="V19" s="157"/>
      <c r="W19" s="157"/>
      <c r="X19" s="157"/>
    </row>
    <row r="20" ht="12.75">
      <c r="W20" s="101"/>
    </row>
  </sheetData>
  <sheetProtection selectLockedCells="1" selectUnlockedCells="1"/>
  <mergeCells count="26">
    <mergeCell ref="C7:C8"/>
    <mergeCell ref="D7:D8"/>
    <mergeCell ref="E7:E8"/>
    <mergeCell ref="F7:F8"/>
    <mergeCell ref="A2:X2"/>
    <mergeCell ref="A3:W3"/>
    <mergeCell ref="A4:X4"/>
    <mergeCell ref="A5:X5"/>
    <mergeCell ref="A6:E6"/>
    <mergeCell ref="R6:W6"/>
    <mergeCell ref="A10:X10"/>
    <mergeCell ref="A14:X14"/>
    <mergeCell ref="T7:T8"/>
    <mergeCell ref="U7:U8"/>
    <mergeCell ref="V7:V8"/>
    <mergeCell ref="W7:W8"/>
    <mergeCell ref="X7:X8"/>
    <mergeCell ref="A9:X9"/>
    <mergeCell ref="G7:G8"/>
    <mergeCell ref="H7:H8"/>
    <mergeCell ref="J7:L7"/>
    <mergeCell ref="M7:O7"/>
    <mergeCell ref="P7:R7"/>
    <mergeCell ref="S7:S8"/>
    <mergeCell ref="A7:A8"/>
    <mergeCell ref="B7:B8"/>
  </mergeCells>
  <printOptions horizontalCentered="1"/>
  <pageMargins left="0" right="0" top="0" bottom="0" header="0.511805555555556" footer="0.511805555555556"/>
  <pageSetup horizontalDpi="300" verticalDpi="300" orientation="landscape" paperSize="9" scale="70" r:id="rId2"/>
  <rowBreaks count="1" manualBreakCount="1">
    <brk id="18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AG26"/>
  <sheetViews>
    <sheetView view="pageBreakPreview" zoomScale="80" zoomScaleSheetLayoutView="80" workbookViewId="0" topLeftCell="A5">
      <selection activeCell="N11" sqref="N11:O11"/>
    </sheetView>
  </sheetViews>
  <sheetFormatPr defaultColWidth="10.66015625" defaultRowHeight="12.75"/>
  <cols>
    <col min="1" max="1" width="6.16015625" style="220" customWidth="1"/>
    <col min="2" max="2" width="31" style="221" customWidth="1"/>
    <col min="3" max="3" width="10.66015625" style="220" hidden="1" customWidth="1"/>
    <col min="4" max="4" width="6.33203125" style="222" customWidth="1"/>
    <col min="5" max="5" width="54" style="223" customWidth="1"/>
    <col min="6" max="6" width="10.66015625" style="220" hidden="1" customWidth="1"/>
    <col min="7" max="7" width="10.66015625" style="222" hidden="1" customWidth="1"/>
    <col min="8" max="8" width="34.16015625" style="220" customWidth="1"/>
    <col min="9" max="9" width="10.66015625" style="220" hidden="1" customWidth="1"/>
    <col min="10" max="10" width="9.66015625" style="224" customWidth="1"/>
    <col min="11" max="11" width="13" style="225" customWidth="1"/>
    <col min="12" max="12" width="5.5" style="220" customWidth="1"/>
    <col min="13" max="13" width="9.16015625" style="224" customWidth="1"/>
    <col min="14" max="14" width="13" style="225" customWidth="1"/>
    <col min="15" max="15" width="5" style="220" customWidth="1"/>
    <col min="16" max="16" width="8.66015625" style="224" customWidth="1"/>
    <col min="17" max="17" width="13" style="225" customWidth="1"/>
    <col min="18" max="18" width="5.66015625" style="220" customWidth="1"/>
    <col min="19" max="19" width="4.83203125" style="220" customWidth="1"/>
    <col min="20" max="20" width="5.16015625" style="220" customWidth="1"/>
    <col min="21" max="21" width="10.16015625" style="220" customWidth="1"/>
    <col min="22" max="22" width="6.83203125" style="220" customWidth="1"/>
    <col min="23" max="23" width="14.66015625" style="225" customWidth="1"/>
    <col min="24" max="24" width="5.5" style="220" customWidth="1"/>
    <col min="25" max="16384" width="10.66015625" style="220" customWidth="1"/>
  </cols>
  <sheetData>
    <row r="1" spans="1:33" s="175" customFormat="1" ht="12.75" hidden="1">
      <c r="A1" s="165" t="s">
        <v>50</v>
      </c>
      <c r="B1" s="166"/>
      <c r="C1" s="165" t="s">
        <v>51</v>
      </c>
      <c r="D1" s="167"/>
      <c r="E1" s="168"/>
      <c r="F1" s="165" t="s">
        <v>52</v>
      </c>
      <c r="G1" s="169"/>
      <c r="H1" s="170"/>
      <c r="I1" s="170"/>
      <c r="J1" s="171"/>
      <c r="K1" s="172" t="s">
        <v>53</v>
      </c>
      <c r="L1" s="173"/>
      <c r="M1" s="171"/>
      <c r="N1" s="172" t="s">
        <v>54</v>
      </c>
      <c r="O1" s="173"/>
      <c r="P1" s="171"/>
      <c r="Q1" s="172" t="s">
        <v>55</v>
      </c>
      <c r="R1" s="173"/>
      <c r="S1" s="173"/>
      <c r="T1" s="173"/>
      <c r="U1" s="173"/>
      <c r="V1" s="173"/>
      <c r="W1" s="174" t="s">
        <v>56</v>
      </c>
      <c r="Y1" s="176"/>
      <c r="Z1" s="176"/>
      <c r="AA1" s="176"/>
      <c r="AB1" s="176"/>
      <c r="AC1" s="176"/>
      <c r="AD1" s="176"/>
      <c r="AE1" s="176"/>
      <c r="AG1" s="176"/>
    </row>
    <row r="2" spans="1:23" s="177" customFormat="1" ht="34.5" customHeight="1">
      <c r="A2" s="326" t="s">
        <v>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</row>
    <row r="3" spans="1:23" s="178" customFormat="1" ht="27.75" customHeight="1" hidden="1">
      <c r="A3" s="300" t="s">
        <v>57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</row>
    <row r="4" spans="1:24" s="180" customFormat="1" ht="24" customHeight="1">
      <c r="A4" s="327" t="s">
        <v>1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179"/>
    </row>
    <row r="5" spans="1:24" s="181" customFormat="1" ht="27.75" customHeight="1">
      <c r="A5" s="278" t="s">
        <v>116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</row>
    <row r="6" spans="1:24" s="185" customFormat="1" ht="21.75" customHeight="1">
      <c r="A6" s="328" t="s">
        <v>3</v>
      </c>
      <c r="B6" s="328"/>
      <c r="C6" s="328"/>
      <c r="D6" s="328"/>
      <c r="E6" s="328"/>
      <c r="F6" s="182"/>
      <c r="G6" s="182"/>
      <c r="H6" s="183"/>
      <c r="I6" s="183"/>
      <c r="J6" s="184"/>
      <c r="K6" s="184"/>
      <c r="L6" s="184"/>
      <c r="M6" s="184"/>
      <c r="N6" s="184"/>
      <c r="O6" s="184"/>
      <c r="P6" s="184"/>
      <c r="Q6" s="184"/>
      <c r="S6" s="186"/>
      <c r="T6" s="186"/>
      <c r="U6" s="186"/>
      <c r="V6" s="186"/>
      <c r="W6" s="187" t="s">
        <v>4</v>
      </c>
      <c r="X6" s="186"/>
    </row>
    <row r="7" spans="1:24" s="189" customFormat="1" ht="13.5" customHeight="1">
      <c r="A7" s="329" t="s">
        <v>5</v>
      </c>
      <c r="B7" s="330" t="s">
        <v>136</v>
      </c>
      <c r="C7" s="331" t="s">
        <v>7</v>
      </c>
      <c r="D7" s="331" t="s">
        <v>8</v>
      </c>
      <c r="E7" s="322" t="s">
        <v>82</v>
      </c>
      <c r="F7" s="322" t="s">
        <v>10</v>
      </c>
      <c r="G7" s="322" t="s">
        <v>11</v>
      </c>
      <c r="H7" s="323" t="s">
        <v>12</v>
      </c>
      <c r="I7" s="188"/>
      <c r="J7" s="324" t="s">
        <v>13</v>
      </c>
      <c r="K7" s="324"/>
      <c r="L7" s="324"/>
      <c r="M7" s="325" t="s">
        <v>14</v>
      </c>
      <c r="N7" s="325"/>
      <c r="O7" s="325"/>
      <c r="P7" s="324" t="s">
        <v>15</v>
      </c>
      <c r="Q7" s="324"/>
      <c r="R7" s="324"/>
      <c r="S7" s="319" t="s">
        <v>16</v>
      </c>
      <c r="T7" s="319" t="s">
        <v>17</v>
      </c>
      <c r="U7" s="320" t="s">
        <v>18</v>
      </c>
      <c r="V7" s="320" t="s">
        <v>19</v>
      </c>
      <c r="W7" s="321" t="s">
        <v>20</v>
      </c>
      <c r="X7" s="320" t="s">
        <v>61</v>
      </c>
    </row>
    <row r="8" spans="1:24" s="189" customFormat="1" ht="38.25" customHeight="1">
      <c r="A8" s="329"/>
      <c r="B8" s="330"/>
      <c r="C8" s="331"/>
      <c r="D8" s="331"/>
      <c r="E8" s="322"/>
      <c r="F8" s="322"/>
      <c r="G8" s="322"/>
      <c r="H8" s="323"/>
      <c r="I8" s="188"/>
      <c r="J8" s="190" t="s">
        <v>22</v>
      </c>
      <c r="K8" s="191" t="s">
        <v>23</v>
      </c>
      <c r="L8" s="192" t="s">
        <v>24</v>
      </c>
      <c r="M8" s="190" t="s">
        <v>22</v>
      </c>
      <c r="N8" s="191" t="s">
        <v>23</v>
      </c>
      <c r="O8" s="192" t="s">
        <v>24</v>
      </c>
      <c r="P8" s="190" t="s">
        <v>22</v>
      </c>
      <c r="Q8" s="191" t="s">
        <v>23</v>
      </c>
      <c r="R8" s="192" t="s">
        <v>24</v>
      </c>
      <c r="S8" s="319"/>
      <c r="T8" s="319"/>
      <c r="U8" s="320"/>
      <c r="V8" s="320"/>
      <c r="W8" s="321"/>
      <c r="X8" s="320"/>
    </row>
    <row r="9" spans="1:24" s="193" customFormat="1" ht="42.75" customHeight="1">
      <c r="A9" s="317" t="s">
        <v>137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</row>
    <row r="10" spans="1:24" s="195" customFormat="1" ht="42.75" customHeight="1">
      <c r="A10" s="318" t="s">
        <v>138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194"/>
    </row>
    <row r="11" spans="1:33" s="204" customFormat="1" ht="42.75" customHeight="1">
      <c r="A11" s="196">
        <f>RANK(W11,$W$11:$W$14)</f>
        <v>1</v>
      </c>
      <c r="B11" s="18" t="s">
        <v>139</v>
      </c>
      <c r="C11" s="19" t="s">
        <v>140</v>
      </c>
      <c r="D11" s="20" t="s">
        <v>25</v>
      </c>
      <c r="E11" s="21" t="s">
        <v>141</v>
      </c>
      <c r="F11" s="22" t="s">
        <v>142</v>
      </c>
      <c r="G11" s="23" t="s">
        <v>143</v>
      </c>
      <c r="H11" s="36" t="s">
        <v>144</v>
      </c>
      <c r="I11" s="197"/>
      <c r="J11" s="198">
        <v>200</v>
      </c>
      <c r="K11" s="199">
        <f>J11/3</f>
        <v>66.66666666666667</v>
      </c>
      <c r="L11" s="200">
        <f>RANK(K11,$K$11:$K$14,0)</f>
        <v>1</v>
      </c>
      <c r="M11" s="198">
        <v>186.5</v>
      </c>
      <c r="N11" s="199">
        <f>M11/3</f>
        <v>62.166666666666664</v>
      </c>
      <c r="O11" s="200">
        <f>RANK(N11,$N$11:$N$14,0)</f>
        <v>1</v>
      </c>
      <c r="P11" s="198">
        <v>188.5</v>
      </c>
      <c r="Q11" s="199">
        <f>P11/3</f>
        <v>62.833333333333336</v>
      </c>
      <c r="R11" s="200">
        <f>RANK(Q11,$Q$11:$Q$14,0)</f>
        <v>1</v>
      </c>
      <c r="S11" s="200"/>
      <c r="T11" s="200"/>
      <c r="U11" s="201">
        <f>P11+M11+J11</f>
        <v>575</v>
      </c>
      <c r="V11" s="202"/>
      <c r="W11" s="199">
        <f>(K11+N11+Q11)/3</f>
        <v>63.88888888888889</v>
      </c>
      <c r="X11" s="203"/>
      <c r="Y11" s="195"/>
      <c r="Z11" s="195"/>
      <c r="AA11" s="195"/>
      <c r="AB11" s="195"/>
      <c r="AC11" s="195"/>
      <c r="AD11" s="195"/>
      <c r="AE11" s="195"/>
      <c r="AF11" s="195"/>
      <c r="AG11" s="195"/>
    </row>
    <row r="12" spans="1:33" s="204" customFormat="1" ht="42.75" customHeight="1">
      <c r="A12" s="196">
        <f>RANK(W12,$W$11:$W$14)</f>
        <v>2</v>
      </c>
      <c r="B12" s="18" t="s">
        <v>145</v>
      </c>
      <c r="C12" s="19" t="s">
        <v>146</v>
      </c>
      <c r="D12" s="23" t="s">
        <v>25</v>
      </c>
      <c r="E12" s="82" t="s">
        <v>147</v>
      </c>
      <c r="F12" s="83" t="s">
        <v>148</v>
      </c>
      <c r="G12" s="39" t="s">
        <v>39</v>
      </c>
      <c r="H12" s="36" t="s">
        <v>3</v>
      </c>
      <c r="I12" s="197"/>
      <c r="J12" s="198">
        <v>193</v>
      </c>
      <c r="K12" s="199">
        <f>J12/3</f>
        <v>64.33333333333333</v>
      </c>
      <c r="L12" s="200">
        <f>RANK(K12,$K$11:$K$14,0)</f>
        <v>2</v>
      </c>
      <c r="M12" s="198">
        <v>185</v>
      </c>
      <c r="N12" s="199">
        <f>M12/3</f>
        <v>61.666666666666664</v>
      </c>
      <c r="O12" s="200">
        <f>RANK(N12,$N$11:$N$14,0)</f>
        <v>2</v>
      </c>
      <c r="P12" s="198">
        <v>183.5</v>
      </c>
      <c r="Q12" s="199">
        <f>P12/3</f>
        <v>61.166666666666664</v>
      </c>
      <c r="R12" s="200">
        <f>RANK(Q12,$Q$11:$Q$14,0)</f>
        <v>3</v>
      </c>
      <c r="S12" s="200"/>
      <c r="T12" s="200"/>
      <c r="U12" s="201">
        <f>P12+M12+J12</f>
        <v>561.5</v>
      </c>
      <c r="V12" s="202"/>
      <c r="W12" s="199">
        <f>(K12+N12+Q12)/3</f>
        <v>62.388888888888886</v>
      </c>
      <c r="X12" s="203"/>
      <c r="Y12" s="195"/>
      <c r="Z12" s="195"/>
      <c r="AA12" s="195"/>
      <c r="AB12" s="195"/>
      <c r="AC12" s="195"/>
      <c r="AD12" s="195"/>
      <c r="AE12" s="195"/>
      <c r="AF12" s="195"/>
      <c r="AG12" s="195"/>
    </row>
    <row r="13" spans="1:33" s="204" customFormat="1" ht="42.75" customHeight="1">
      <c r="A13" s="196">
        <f>RANK(W13,$W$11:$W$14)</f>
        <v>3</v>
      </c>
      <c r="B13" s="91" t="s">
        <v>149</v>
      </c>
      <c r="C13" s="34" t="s">
        <v>113</v>
      </c>
      <c r="D13" s="93" t="s">
        <v>25</v>
      </c>
      <c r="E13" s="33" t="s">
        <v>150</v>
      </c>
      <c r="F13" s="22"/>
      <c r="G13" s="36" t="s">
        <v>39</v>
      </c>
      <c r="H13" s="36" t="s">
        <v>3</v>
      </c>
      <c r="I13" s="197"/>
      <c r="J13" s="198">
        <v>196.5</v>
      </c>
      <c r="K13" s="199">
        <f>J13/3-1.5</f>
        <v>64</v>
      </c>
      <c r="L13" s="200">
        <f>RANK(K13,$K$11:$K$14,0)</f>
        <v>3</v>
      </c>
      <c r="M13" s="198">
        <v>182</v>
      </c>
      <c r="N13" s="199">
        <f>M13/3-1.5</f>
        <v>59.166666666666664</v>
      </c>
      <c r="O13" s="200">
        <f>RANK(N13,$N$11:$N$14,0)</f>
        <v>4</v>
      </c>
      <c r="P13" s="198">
        <v>189.5</v>
      </c>
      <c r="Q13" s="199">
        <f>P13/3-1.5</f>
        <v>61.666666666666664</v>
      </c>
      <c r="R13" s="200">
        <f>RANK(Q13,$Q$11:$Q$14,0)</f>
        <v>2</v>
      </c>
      <c r="S13" s="200">
        <v>2</v>
      </c>
      <c r="T13" s="200"/>
      <c r="U13" s="201">
        <f>P13+M13+J13</f>
        <v>568</v>
      </c>
      <c r="V13" s="202"/>
      <c r="W13" s="199">
        <f>(K13+N13+Q13)/3</f>
        <v>61.61111111111111</v>
      </c>
      <c r="X13" s="203"/>
      <c r="Y13" s="195"/>
      <c r="Z13" s="195"/>
      <c r="AA13" s="195"/>
      <c r="AB13" s="195"/>
      <c r="AC13" s="195"/>
      <c r="AD13" s="195"/>
      <c r="AE13" s="195"/>
      <c r="AF13" s="195"/>
      <c r="AG13" s="195"/>
    </row>
    <row r="14" spans="1:33" s="204" customFormat="1" ht="42.75" customHeight="1">
      <c r="A14" s="196">
        <f>RANK(W14,$W$11:$W$14)</f>
        <v>4</v>
      </c>
      <c r="B14" s="18" t="s">
        <v>139</v>
      </c>
      <c r="C14" s="34" t="s">
        <v>140</v>
      </c>
      <c r="D14" s="20" t="s">
        <v>25</v>
      </c>
      <c r="E14" s="21" t="s">
        <v>151</v>
      </c>
      <c r="F14" s="95" t="s">
        <v>152</v>
      </c>
      <c r="G14" s="23" t="s">
        <v>143</v>
      </c>
      <c r="H14" s="36" t="s">
        <v>144</v>
      </c>
      <c r="I14" s="197"/>
      <c r="J14" s="198">
        <v>189</v>
      </c>
      <c r="K14" s="199">
        <f>J14/3</f>
        <v>63</v>
      </c>
      <c r="L14" s="200">
        <f>RANK(K14,$K$11:$K$14,0)</f>
        <v>4</v>
      </c>
      <c r="M14" s="198">
        <v>182</v>
      </c>
      <c r="N14" s="199">
        <f>M14/3</f>
        <v>60.666666666666664</v>
      </c>
      <c r="O14" s="200">
        <f>RANK(N14,$N$11:$N$14,0)</f>
        <v>3</v>
      </c>
      <c r="P14" s="198">
        <v>183</v>
      </c>
      <c r="Q14" s="199">
        <f>P14/3</f>
        <v>61</v>
      </c>
      <c r="R14" s="200">
        <f>RANK(Q14,$Q$11:$Q$14,0)</f>
        <v>4</v>
      </c>
      <c r="S14" s="200"/>
      <c r="T14" s="200"/>
      <c r="U14" s="201">
        <f>P14+M14+J14</f>
        <v>554</v>
      </c>
      <c r="V14" s="202"/>
      <c r="W14" s="199">
        <f>(K14+N14+Q14)/3</f>
        <v>61.55555555555555</v>
      </c>
      <c r="X14" s="203"/>
      <c r="Y14" s="195"/>
      <c r="Z14" s="195"/>
      <c r="AA14" s="195"/>
      <c r="AB14" s="195"/>
      <c r="AC14" s="195"/>
      <c r="AD14" s="195"/>
      <c r="AE14" s="195"/>
      <c r="AF14" s="195"/>
      <c r="AG14" s="195"/>
    </row>
    <row r="15" spans="1:33" s="195" customFormat="1" ht="42.75" customHeight="1">
      <c r="A15" s="318" t="s">
        <v>153</v>
      </c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205"/>
      <c r="Y15" s="204"/>
      <c r="Z15" s="204"/>
      <c r="AA15" s="204"/>
      <c r="AB15" s="204"/>
      <c r="AC15" s="204"/>
      <c r="AD15" s="204"/>
      <c r="AE15" s="204"/>
      <c r="AF15" s="204"/>
      <c r="AG15" s="204"/>
    </row>
    <row r="16" spans="1:33" s="195" customFormat="1" ht="42.75" customHeight="1">
      <c r="A16" s="206">
        <f>RANK(W16,$W$16:$W$19)</f>
        <v>1</v>
      </c>
      <c r="B16" s="82" t="s">
        <v>154</v>
      </c>
      <c r="C16" s="98" t="s">
        <v>155</v>
      </c>
      <c r="D16" s="99" t="s">
        <v>25</v>
      </c>
      <c r="E16" s="207" t="s">
        <v>156</v>
      </c>
      <c r="F16" s="83" t="s">
        <v>157</v>
      </c>
      <c r="G16" s="36" t="s">
        <v>158</v>
      </c>
      <c r="H16" s="208" t="s">
        <v>3</v>
      </c>
      <c r="I16" s="84"/>
      <c r="J16" s="85">
        <v>198</v>
      </c>
      <c r="K16" s="209">
        <f>J16/3</f>
        <v>66</v>
      </c>
      <c r="L16" s="87">
        <f>RANK(K16,$K$16:$K$19,0)</f>
        <v>1</v>
      </c>
      <c r="M16" s="85">
        <v>201</v>
      </c>
      <c r="N16" s="209">
        <f>M16/3</f>
        <v>67</v>
      </c>
      <c r="O16" s="87">
        <f>RANK(N16,$N$16:$N$19,0)</f>
        <v>1</v>
      </c>
      <c r="P16" s="85">
        <v>200</v>
      </c>
      <c r="Q16" s="209">
        <f>P16/3</f>
        <v>66.66666666666667</v>
      </c>
      <c r="R16" s="87">
        <f>RANK(Q16,$Q$16:$Q$19,0)</f>
        <v>1</v>
      </c>
      <c r="S16" s="87"/>
      <c r="T16" s="87"/>
      <c r="U16" s="88">
        <f>P16+M16+J16</f>
        <v>599</v>
      </c>
      <c r="V16" s="89"/>
      <c r="W16" s="209">
        <f>(K16+N16+Q16)/3</f>
        <v>66.55555555555556</v>
      </c>
      <c r="X16" s="79" t="s">
        <v>159</v>
      </c>
      <c r="Y16" s="80"/>
      <c r="Z16" s="80"/>
      <c r="AA16" s="80"/>
      <c r="AB16" s="80"/>
      <c r="AC16" s="80"/>
      <c r="AD16" s="80"/>
      <c r="AE16" s="80"/>
      <c r="AF16" s="80"/>
      <c r="AG16" s="80"/>
    </row>
    <row r="17" spans="1:24" s="80" customFormat="1" ht="42.75" customHeight="1">
      <c r="A17" s="206">
        <f>RANK(W17,$W$16:$W$19)</f>
        <v>2</v>
      </c>
      <c r="B17" s="21" t="s">
        <v>160</v>
      </c>
      <c r="C17" s="37" t="s">
        <v>161</v>
      </c>
      <c r="D17" s="93" t="s">
        <v>25</v>
      </c>
      <c r="E17" s="21" t="s">
        <v>162</v>
      </c>
      <c r="F17" s="22"/>
      <c r="G17" s="93" t="s">
        <v>39</v>
      </c>
      <c r="H17" s="36" t="s">
        <v>3</v>
      </c>
      <c r="I17" s="84"/>
      <c r="J17" s="85">
        <v>196</v>
      </c>
      <c r="K17" s="209">
        <f>J17/3</f>
        <v>65.33333333333333</v>
      </c>
      <c r="L17" s="87">
        <f>RANK(K17,$K$16:$K$19,0)</f>
        <v>3</v>
      </c>
      <c r="M17" s="85">
        <v>200.5</v>
      </c>
      <c r="N17" s="209">
        <f>M17/3</f>
        <v>66.83333333333333</v>
      </c>
      <c r="O17" s="87">
        <f>RANK(N17,$N$16:$N$19,0)</f>
        <v>2</v>
      </c>
      <c r="P17" s="85">
        <v>194.5</v>
      </c>
      <c r="Q17" s="209">
        <f>P17/3</f>
        <v>64.83333333333333</v>
      </c>
      <c r="R17" s="87">
        <f>RANK(Q17,$Q$16:$Q$19,0)</f>
        <v>3</v>
      </c>
      <c r="S17" s="87"/>
      <c r="T17" s="87"/>
      <c r="U17" s="88">
        <f>P17+M17+J17</f>
        <v>591</v>
      </c>
      <c r="V17" s="89"/>
      <c r="W17" s="209">
        <f>(K17+N17+Q17)/3</f>
        <v>65.66666666666667</v>
      </c>
      <c r="X17" s="79" t="s">
        <v>159</v>
      </c>
    </row>
    <row r="18" spans="1:24" s="80" customFormat="1" ht="42.75" customHeight="1">
      <c r="A18" s="206">
        <f>RANK(W18,$W$16:$W$19)</f>
        <v>3</v>
      </c>
      <c r="B18" s="82" t="s">
        <v>163</v>
      </c>
      <c r="C18" s="98" t="s">
        <v>164</v>
      </c>
      <c r="D18" s="20" t="s">
        <v>25</v>
      </c>
      <c r="E18" s="82" t="s">
        <v>165</v>
      </c>
      <c r="F18" s="161" t="s">
        <v>166</v>
      </c>
      <c r="G18" s="39" t="s">
        <v>167</v>
      </c>
      <c r="H18" s="39" t="s">
        <v>3</v>
      </c>
      <c r="I18" s="84"/>
      <c r="J18" s="85">
        <v>198</v>
      </c>
      <c r="K18" s="209">
        <f>J18/3</f>
        <v>66</v>
      </c>
      <c r="L18" s="87">
        <f>RANK(K18,$K$16:$K$19,0)</f>
        <v>1</v>
      </c>
      <c r="M18" s="85">
        <v>193</v>
      </c>
      <c r="N18" s="209">
        <f>M18/3</f>
        <v>64.33333333333333</v>
      </c>
      <c r="O18" s="87">
        <f>RANK(N18,$N$16:$N$19,0)</f>
        <v>3</v>
      </c>
      <c r="P18" s="85">
        <v>195</v>
      </c>
      <c r="Q18" s="209">
        <f>P18/3</f>
        <v>65</v>
      </c>
      <c r="R18" s="87">
        <f>RANK(Q18,$Q$16:$Q$19,0)</f>
        <v>2</v>
      </c>
      <c r="S18" s="87"/>
      <c r="T18" s="87"/>
      <c r="U18" s="88">
        <f>P18+M18+J18</f>
        <v>586</v>
      </c>
      <c r="V18" s="89"/>
      <c r="W18" s="209">
        <f>(K18+N18+Q18)/3</f>
        <v>65.1111111111111</v>
      </c>
      <c r="X18" s="79" t="s">
        <v>159</v>
      </c>
    </row>
    <row r="19" spans="1:33" s="80" customFormat="1" ht="42.75" customHeight="1">
      <c r="A19" s="196">
        <f>RANK(W19,$W$16:$W$19)</f>
        <v>4</v>
      </c>
      <c r="B19" s="82" t="s">
        <v>168</v>
      </c>
      <c r="C19" s="34" t="s">
        <v>169</v>
      </c>
      <c r="D19" s="23"/>
      <c r="E19" s="33" t="s">
        <v>170</v>
      </c>
      <c r="F19" s="83" t="s">
        <v>171</v>
      </c>
      <c r="G19" s="36" t="s">
        <v>172</v>
      </c>
      <c r="H19" s="39" t="s">
        <v>3</v>
      </c>
      <c r="I19" s="197"/>
      <c r="J19" s="198">
        <v>184.5</v>
      </c>
      <c r="K19" s="199">
        <f>J19/3</f>
        <v>61.5</v>
      </c>
      <c r="L19" s="200">
        <f>RANK(K19,$K$16:$K$19,0)</f>
        <v>4</v>
      </c>
      <c r="M19" s="198">
        <v>192</v>
      </c>
      <c r="N19" s="199">
        <f>M19/3</f>
        <v>64</v>
      </c>
      <c r="O19" s="200">
        <f>RANK(N19,$N$16:$N$19,0)</f>
        <v>4</v>
      </c>
      <c r="P19" s="198">
        <v>185</v>
      </c>
      <c r="Q19" s="199">
        <f>P19/3</f>
        <v>61.666666666666664</v>
      </c>
      <c r="R19" s="200">
        <f>RANK(Q19,$Q$16:$Q$19,0)</f>
        <v>4</v>
      </c>
      <c r="S19" s="200"/>
      <c r="T19" s="200"/>
      <c r="U19" s="201">
        <f>P19+M19+J19</f>
        <v>561.5</v>
      </c>
      <c r="V19" s="202"/>
      <c r="W19" s="199">
        <f>(K19+N19+Q19)/3</f>
        <v>62.388888888888886</v>
      </c>
      <c r="X19" s="203" t="s">
        <v>103</v>
      </c>
      <c r="Y19" s="195"/>
      <c r="Z19" s="195"/>
      <c r="AA19" s="195"/>
      <c r="AB19" s="195"/>
      <c r="AC19" s="195"/>
      <c r="AD19" s="195"/>
      <c r="AE19" s="195"/>
      <c r="AF19" s="195"/>
      <c r="AG19" s="195"/>
    </row>
    <row r="20" spans="1:24" s="195" customFormat="1" ht="42.75" customHeight="1">
      <c r="A20" s="318" t="s">
        <v>173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194"/>
    </row>
    <row r="21" spans="1:24" s="195" customFormat="1" ht="42.75" customHeight="1">
      <c r="A21" s="210">
        <f>RANK(W21,$W$21:$W$23)</f>
        <v>1</v>
      </c>
      <c r="B21" s="18" t="s">
        <v>163</v>
      </c>
      <c r="C21" s="34" t="s">
        <v>164</v>
      </c>
      <c r="D21" s="20">
        <v>1</v>
      </c>
      <c r="E21" s="82" t="s">
        <v>174</v>
      </c>
      <c r="F21" s="83" t="s">
        <v>175</v>
      </c>
      <c r="G21" s="23" t="s">
        <v>167</v>
      </c>
      <c r="H21" s="39" t="s">
        <v>3</v>
      </c>
      <c r="I21" s="164"/>
      <c r="J21" s="211">
        <v>220.5</v>
      </c>
      <c r="K21" s="212">
        <f>J21/3.3</f>
        <v>66.81818181818183</v>
      </c>
      <c r="L21" s="213">
        <f>RANK(K21,$K$21:$K$23,0)</f>
        <v>1</v>
      </c>
      <c r="M21" s="214">
        <v>211</v>
      </c>
      <c r="N21" s="212">
        <f>M21/3.3</f>
        <v>63.939393939393945</v>
      </c>
      <c r="O21" s="213">
        <f>RANK(N21,$N$21:$N$23,0)</f>
        <v>1</v>
      </c>
      <c r="P21" s="214">
        <v>213</v>
      </c>
      <c r="Q21" s="212">
        <f>P21/3.3</f>
        <v>64.54545454545455</v>
      </c>
      <c r="R21" s="215">
        <f>RANK(Q21,$Q$21:$Q$23,0)</f>
        <v>1</v>
      </c>
      <c r="S21" s="200"/>
      <c r="T21" s="200"/>
      <c r="U21" s="201">
        <f>P21+M21+J21</f>
        <v>644.5</v>
      </c>
      <c r="V21" s="202"/>
      <c r="W21" s="199">
        <f>(K21+N21+Q21)/3</f>
        <v>65.1010101010101</v>
      </c>
      <c r="X21" s="79" t="s">
        <v>159</v>
      </c>
    </row>
    <row r="22" spans="1:33" s="195" customFormat="1" ht="42.75" customHeight="1">
      <c r="A22" s="216">
        <f>RANK(W22,$W$21:$W$23)</f>
        <v>2</v>
      </c>
      <c r="B22" s="21" t="s">
        <v>176</v>
      </c>
      <c r="C22" s="34" t="s">
        <v>177</v>
      </c>
      <c r="D22" s="20" t="s">
        <v>103</v>
      </c>
      <c r="E22" s="82" t="s">
        <v>178</v>
      </c>
      <c r="F22" s="95" t="s">
        <v>179</v>
      </c>
      <c r="G22" s="36" t="s">
        <v>39</v>
      </c>
      <c r="H22" s="23" t="s">
        <v>3</v>
      </c>
      <c r="I22" s="122"/>
      <c r="J22" s="214">
        <v>209</v>
      </c>
      <c r="K22" s="212">
        <f>J22/3.3</f>
        <v>63.333333333333336</v>
      </c>
      <c r="L22" s="213">
        <f>RANK(K22,$K$21:$K$23,0)</f>
        <v>2</v>
      </c>
      <c r="M22" s="214">
        <v>199</v>
      </c>
      <c r="N22" s="212">
        <f>M22/3.3</f>
        <v>60.303030303030305</v>
      </c>
      <c r="O22" s="213">
        <f>RANK(N22,$N$21:$N$23,0)</f>
        <v>2</v>
      </c>
      <c r="P22" s="214">
        <v>198</v>
      </c>
      <c r="Q22" s="212">
        <f>P22/3.3</f>
        <v>60</v>
      </c>
      <c r="R22" s="215">
        <f>RANK(Q22,$Q$21:$Q$23,0)</f>
        <v>3</v>
      </c>
      <c r="S22" s="87"/>
      <c r="T22" s="87"/>
      <c r="U22" s="88">
        <f>P22+M22+J22</f>
        <v>606</v>
      </c>
      <c r="V22" s="89"/>
      <c r="W22" s="209">
        <f>(K22+N22+Q22)/3</f>
        <v>61.21212121212121</v>
      </c>
      <c r="X22" s="79" t="s">
        <v>103</v>
      </c>
      <c r="Y22" s="80"/>
      <c r="Z22" s="80"/>
      <c r="AA22" s="80"/>
      <c r="AB22" s="80"/>
      <c r="AC22" s="80"/>
      <c r="AD22" s="80"/>
      <c r="AE22" s="80"/>
      <c r="AF22" s="80"/>
      <c r="AG22" s="80"/>
    </row>
    <row r="23" spans="1:33" s="80" customFormat="1" ht="42.75" customHeight="1">
      <c r="A23" s="210">
        <f>RANK(W23,$W$21:$W$23)</f>
        <v>3</v>
      </c>
      <c r="B23" s="82" t="s">
        <v>168</v>
      </c>
      <c r="C23" s="34" t="s">
        <v>169</v>
      </c>
      <c r="D23" s="23"/>
      <c r="E23" s="33" t="s">
        <v>170</v>
      </c>
      <c r="F23" s="83" t="s">
        <v>171</v>
      </c>
      <c r="G23" s="36" t="s">
        <v>172</v>
      </c>
      <c r="H23" s="39" t="s">
        <v>3</v>
      </c>
      <c r="I23" s="164"/>
      <c r="J23" s="211">
        <v>208</v>
      </c>
      <c r="K23" s="212">
        <f>J23/3.3</f>
        <v>63.03030303030303</v>
      </c>
      <c r="L23" s="213">
        <f>RANK(K23,$K$21:$K$23,0)</f>
        <v>3</v>
      </c>
      <c r="M23" s="214">
        <v>195.5</v>
      </c>
      <c r="N23" s="212">
        <f>M23/3.3</f>
        <v>59.24242424242424</v>
      </c>
      <c r="O23" s="213">
        <f>RANK(N23,$N$21:$N$23,0)</f>
        <v>3</v>
      </c>
      <c r="P23" s="214">
        <v>198.5</v>
      </c>
      <c r="Q23" s="212">
        <f>P23/3.3</f>
        <v>60.151515151515156</v>
      </c>
      <c r="R23" s="215">
        <f>RANK(Q23,$Q$21:$Q$23,0)</f>
        <v>2</v>
      </c>
      <c r="S23" s="200"/>
      <c r="T23" s="200"/>
      <c r="U23" s="201">
        <f>P23+M23+J23</f>
        <v>602</v>
      </c>
      <c r="V23" s="202"/>
      <c r="W23" s="199">
        <f>(K23+N23+Q23)/3</f>
        <v>60.80808080808081</v>
      </c>
      <c r="X23" s="79" t="s">
        <v>93</v>
      </c>
      <c r="Y23" s="195"/>
      <c r="Z23" s="195"/>
      <c r="AA23" s="195"/>
      <c r="AB23" s="195"/>
      <c r="AC23" s="195"/>
      <c r="AD23" s="195"/>
      <c r="AE23" s="195"/>
      <c r="AF23" s="195"/>
      <c r="AG23" s="195"/>
    </row>
    <row r="24" spans="1:23" s="217" customFormat="1" ht="42.75" customHeight="1">
      <c r="A24" s="40" t="s">
        <v>46</v>
      </c>
      <c r="B24" s="41"/>
      <c r="C24" s="41"/>
      <c r="D24" s="41"/>
      <c r="E24" s="42"/>
      <c r="F24" s="41"/>
      <c r="G24" s="41"/>
      <c r="H24" s="40" t="s">
        <v>47</v>
      </c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W24" s="219"/>
    </row>
    <row r="25" spans="1:23" s="217" customFormat="1" ht="42.75" customHeight="1">
      <c r="A25" s="40" t="s">
        <v>48</v>
      </c>
      <c r="B25" s="41"/>
      <c r="C25" s="41"/>
      <c r="D25" s="41"/>
      <c r="E25" s="42"/>
      <c r="F25" s="41"/>
      <c r="G25" s="41"/>
      <c r="H25" s="41" t="s">
        <v>49</v>
      </c>
      <c r="R25" s="218"/>
      <c r="W25" s="219"/>
    </row>
    <row r="26" ht="12.75">
      <c r="W26" s="220"/>
    </row>
  </sheetData>
  <sheetProtection selectLockedCells="1" selectUnlockedCells="1"/>
  <mergeCells count="26">
    <mergeCell ref="A7:A8"/>
    <mergeCell ref="B7:B8"/>
    <mergeCell ref="C7:C8"/>
    <mergeCell ref="D7:D8"/>
    <mergeCell ref="E7:E8"/>
    <mergeCell ref="A2:W2"/>
    <mergeCell ref="A3:W3"/>
    <mergeCell ref="A4:W4"/>
    <mergeCell ref="A5:X5"/>
    <mergeCell ref="A6:E6"/>
    <mergeCell ref="A9:X9"/>
    <mergeCell ref="A10:W10"/>
    <mergeCell ref="A15:W15"/>
    <mergeCell ref="A20:W20"/>
    <mergeCell ref="S7:S8"/>
    <mergeCell ref="T7:T8"/>
    <mergeCell ref="U7:U8"/>
    <mergeCell ref="V7:V8"/>
    <mergeCell ref="W7:W8"/>
    <mergeCell ref="X7:X8"/>
    <mergeCell ref="F7:F8"/>
    <mergeCell ref="G7:G8"/>
    <mergeCell ref="H7:H8"/>
    <mergeCell ref="J7:L7"/>
    <mergeCell ref="M7:O7"/>
    <mergeCell ref="P7:R7"/>
  </mergeCells>
  <printOptions horizontalCentered="1"/>
  <pageMargins left="0.19652777777777777" right="0.19652777777777777" top="0" bottom="0" header="0.5118055555555555" footer="0.5118055555555555"/>
  <pageSetup fitToHeight="0" fitToWidth="1" horizontalDpi="300" verticalDpi="3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AB12"/>
  <sheetViews>
    <sheetView view="pageBreakPreview" zoomScale="85" zoomScaleSheetLayoutView="85" workbookViewId="0" topLeftCell="A2">
      <selection activeCell="H20" sqref="H20"/>
    </sheetView>
  </sheetViews>
  <sheetFormatPr defaultColWidth="9.33203125" defaultRowHeight="12.75"/>
  <cols>
    <col min="1" max="1" width="7.66015625" style="252" customWidth="1"/>
    <col min="2" max="2" width="23.5" style="256" customWidth="1"/>
    <col min="3" max="3" width="9.33203125" style="256" hidden="1" customWidth="1"/>
    <col min="4" max="4" width="9.16015625" style="252" customWidth="1"/>
    <col min="5" max="5" width="46.16015625" style="252" customWidth="1"/>
    <col min="6" max="7" width="9.33203125" style="252" hidden="1" customWidth="1"/>
    <col min="8" max="8" width="28.66015625" style="252" customWidth="1"/>
    <col min="9" max="9" width="11.83203125" style="254" customWidth="1"/>
    <col min="10" max="10" width="11.83203125" style="252" customWidth="1"/>
    <col min="11" max="11" width="11.83203125" style="255" customWidth="1"/>
    <col min="12" max="12" width="11.83203125" style="254" customWidth="1"/>
    <col min="13" max="13" width="11.83203125" style="255" customWidth="1"/>
    <col min="14" max="14" width="3.16015625" style="255" customWidth="1"/>
    <col min="15" max="15" width="13.66015625" style="252" customWidth="1"/>
    <col min="16" max="16" width="15.33203125" style="252" customWidth="1"/>
    <col min="17" max="17" width="15.83203125" style="255" customWidth="1"/>
    <col min="18" max="24" width="9.33203125" style="252" customWidth="1"/>
    <col min="25" max="16384" width="9.33203125" style="252" customWidth="1"/>
  </cols>
  <sheetData>
    <row r="1" spans="1:28" s="229" customFormat="1" ht="14.25" customHeight="1" hidden="1">
      <c r="A1" s="226" t="s">
        <v>50</v>
      </c>
      <c r="B1" s="227"/>
      <c r="C1" s="227"/>
      <c r="D1" s="227"/>
      <c r="E1" s="228"/>
      <c r="F1" s="228"/>
      <c r="G1" s="228"/>
      <c r="I1" s="230"/>
      <c r="J1" s="231"/>
      <c r="K1" s="232" t="s">
        <v>54</v>
      </c>
      <c r="L1" s="230"/>
      <c r="M1" s="232" t="s">
        <v>55</v>
      </c>
      <c r="N1" s="232"/>
      <c r="O1" s="231"/>
      <c r="P1" s="231"/>
      <c r="Q1" s="233" t="s">
        <v>56</v>
      </c>
      <c r="R1" s="234"/>
      <c r="S1" s="234"/>
      <c r="T1" s="234"/>
      <c r="U1" s="234"/>
      <c r="V1" s="234"/>
      <c r="W1" s="234"/>
      <c r="X1" s="234"/>
      <c r="Y1" s="234"/>
      <c r="Z1" s="234"/>
      <c r="AB1" s="234"/>
    </row>
    <row r="2" spans="1:24" s="67" customFormat="1" ht="34.5" customHeight="1">
      <c r="A2" s="276" t="s">
        <v>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35"/>
      <c r="S2" s="235"/>
      <c r="T2" s="235"/>
      <c r="U2" s="235"/>
      <c r="V2" s="235"/>
      <c r="W2" s="235"/>
      <c r="X2" s="235"/>
    </row>
    <row r="3" spans="1:24" s="237" customFormat="1" ht="27.75" customHeight="1">
      <c r="A3" s="334" t="s">
        <v>180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236"/>
      <c r="S3" s="236"/>
      <c r="T3" s="236"/>
      <c r="U3" s="236"/>
      <c r="V3" s="236"/>
      <c r="W3" s="236"/>
      <c r="X3" s="236"/>
    </row>
    <row r="4" spans="1:25" s="72" customFormat="1" ht="34.5" customHeight="1">
      <c r="A4" s="278" t="s">
        <v>181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38"/>
      <c r="S4" s="238"/>
      <c r="T4" s="238"/>
      <c r="U4" s="238"/>
      <c r="V4" s="238"/>
      <c r="W4" s="239"/>
      <c r="X4" s="239"/>
      <c r="Y4" s="239"/>
    </row>
    <row r="5" spans="1:24" s="7" customFormat="1" ht="21.75" customHeight="1" thickBot="1">
      <c r="A5" s="279" t="s">
        <v>3</v>
      </c>
      <c r="B5" s="279"/>
      <c r="C5" s="279"/>
      <c r="D5" s="279"/>
      <c r="E5" s="279"/>
      <c r="F5" s="4"/>
      <c r="G5" s="4"/>
      <c r="H5" s="5"/>
      <c r="I5" s="5"/>
      <c r="J5" s="6"/>
      <c r="K5" s="6"/>
      <c r="L5" s="6"/>
      <c r="M5" s="6"/>
      <c r="N5" s="6"/>
      <c r="O5" s="6"/>
      <c r="Q5" s="240" t="s">
        <v>4</v>
      </c>
      <c r="R5" s="6"/>
      <c r="S5" s="279"/>
      <c r="T5" s="279"/>
      <c r="U5" s="279"/>
      <c r="V5" s="279"/>
      <c r="W5" s="279"/>
      <c r="X5" s="279"/>
    </row>
    <row r="6" spans="1:17" s="243" customFormat="1" ht="25.5" customHeight="1">
      <c r="A6" s="343" t="s">
        <v>5</v>
      </c>
      <c r="B6" s="344" t="s">
        <v>182</v>
      </c>
      <c r="C6" s="241"/>
      <c r="D6" s="340" t="s">
        <v>8</v>
      </c>
      <c r="E6" s="345" t="s">
        <v>82</v>
      </c>
      <c r="F6" s="242"/>
      <c r="G6" s="242"/>
      <c r="H6" s="346" t="s">
        <v>183</v>
      </c>
      <c r="I6" s="335" t="s">
        <v>184</v>
      </c>
      <c r="J6" s="335"/>
      <c r="K6" s="335"/>
      <c r="L6" s="335"/>
      <c r="M6" s="335"/>
      <c r="N6" s="336" t="s">
        <v>185</v>
      </c>
      <c r="O6" s="337"/>
      <c r="P6" s="340" t="s">
        <v>186</v>
      </c>
      <c r="Q6" s="341" t="s">
        <v>187</v>
      </c>
    </row>
    <row r="7" spans="1:17" s="243" customFormat="1" ht="97.5" customHeight="1">
      <c r="A7" s="343"/>
      <c r="B7" s="344"/>
      <c r="C7" s="241"/>
      <c r="D7" s="340"/>
      <c r="E7" s="345"/>
      <c r="F7" s="242"/>
      <c r="G7" s="242"/>
      <c r="H7" s="346"/>
      <c r="I7" s="244" t="s">
        <v>188</v>
      </c>
      <c r="J7" s="244" t="s">
        <v>189</v>
      </c>
      <c r="K7" s="244" t="s">
        <v>190</v>
      </c>
      <c r="L7" s="245" t="s">
        <v>191</v>
      </c>
      <c r="M7" s="246" t="s">
        <v>192</v>
      </c>
      <c r="N7" s="338"/>
      <c r="O7" s="339"/>
      <c r="P7" s="340"/>
      <c r="Q7" s="341"/>
    </row>
    <row r="8" spans="1:17" s="247" customFormat="1" ht="36" customHeight="1">
      <c r="A8" s="342" t="s">
        <v>193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</row>
    <row r="9" spans="1:17" s="247" customFormat="1" ht="48.75" customHeight="1">
      <c r="A9" s="248">
        <v>1</v>
      </c>
      <c r="B9" s="18" t="s">
        <v>194</v>
      </c>
      <c r="C9" s="19" t="s">
        <v>115</v>
      </c>
      <c r="D9" s="99">
        <v>1</v>
      </c>
      <c r="E9" s="21" t="s">
        <v>195</v>
      </c>
      <c r="F9" s="22"/>
      <c r="G9" s="23"/>
      <c r="H9" s="36" t="s">
        <v>3</v>
      </c>
      <c r="I9" s="249">
        <v>6.2</v>
      </c>
      <c r="J9" s="249">
        <v>5.7</v>
      </c>
      <c r="K9" s="249">
        <v>6.6</v>
      </c>
      <c r="L9" s="249">
        <v>6</v>
      </c>
      <c r="M9" s="249">
        <v>6.2</v>
      </c>
      <c r="N9" s="332">
        <f>I9+J9+K9+L9+M9</f>
        <v>30.7</v>
      </c>
      <c r="O9" s="333"/>
      <c r="P9" s="250"/>
      <c r="Q9" s="251">
        <f>N9/5*10</f>
        <v>61.4</v>
      </c>
    </row>
    <row r="10" spans="1:24" s="41" customFormat="1" ht="63.75" customHeight="1">
      <c r="A10" s="40" t="s">
        <v>46</v>
      </c>
      <c r="E10" s="42"/>
      <c r="H10" s="40" t="s">
        <v>47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X10" s="44"/>
    </row>
    <row r="11" spans="1:25" s="41" customFormat="1" ht="63.75" customHeight="1">
      <c r="A11" s="40" t="s">
        <v>48</v>
      </c>
      <c r="E11" s="42"/>
      <c r="H11" s="41" t="s">
        <v>49</v>
      </c>
      <c r="S11" s="40"/>
      <c r="T11" s="40"/>
      <c r="Y11" s="44"/>
    </row>
    <row r="12" spans="2:8" ht="42.75" customHeight="1">
      <c r="B12" s="253"/>
      <c r="C12" s="253"/>
      <c r="D12" s="253"/>
      <c r="E12" s="253"/>
      <c r="F12" s="253"/>
      <c r="G12" s="253"/>
      <c r="H12" s="253"/>
    </row>
  </sheetData>
  <sheetProtection selectLockedCells="1" selectUnlockedCells="1"/>
  <mergeCells count="16">
    <mergeCell ref="S5:X5"/>
    <mergeCell ref="A6:A7"/>
    <mergeCell ref="B6:B7"/>
    <mergeCell ref="D6:D7"/>
    <mergeCell ref="E6:E7"/>
    <mergeCell ref="H6:H7"/>
    <mergeCell ref="N9:O9"/>
    <mergeCell ref="A2:Q2"/>
    <mergeCell ref="A3:Q3"/>
    <mergeCell ref="A4:Q4"/>
    <mergeCell ref="A5:E5"/>
    <mergeCell ref="I6:M6"/>
    <mergeCell ref="N6:O7"/>
    <mergeCell ref="P6:P7"/>
    <mergeCell ref="Q6:Q7"/>
    <mergeCell ref="A8:Q8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Горбачев Алексей Иванович</dc:creator>
  <cp:keywords/>
  <dc:description/>
  <cp:lastModifiedBy>123</cp:lastModifiedBy>
  <dcterms:created xsi:type="dcterms:W3CDTF">2018-10-21T13:48:51Z</dcterms:created>
  <dcterms:modified xsi:type="dcterms:W3CDTF">2018-10-22T21:37:06Z</dcterms:modified>
  <cp:category/>
  <cp:version/>
  <cp:contentType/>
  <cp:contentStatus/>
</cp:coreProperties>
</file>