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9435" tabRatio="657" firstSheet="6" activeTab="14"/>
  </bookViews>
  <sheets>
    <sheet name="мастер-лист" sheetId="1" r:id="rId1"/>
    <sheet name="ППД(В)д" sheetId="2" r:id="rId2"/>
    <sheet name="ППД(В)л" sheetId="3" r:id="rId3"/>
    <sheet name="КПД" sheetId="4" r:id="rId4"/>
    <sheet name="ППЮ" sheetId="5" r:id="rId5"/>
    <sheet name="Об. пр.2" sheetId="6" r:id="rId6"/>
    <sheet name="ЛПД" sheetId="7" r:id="rId7"/>
    <sheet name="люб1ур" sheetId="8" r:id="rId8"/>
    <sheet name="Об. пр.3" sheetId="9" r:id="rId9"/>
    <sheet name="КПЮ" sheetId="10" r:id="rId10"/>
    <sheet name="Элем. езда" sheetId="11" r:id="rId11"/>
    <sheet name="Абс.перв.дети" sheetId="12" r:id="rId12"/>
    <sheet name="Абс.перв.юн." sheetId="13" r:id="rId13"/>
    <sheet name="Абс.перв.пони" sheetId="14" r:id="rId14"/>
    <sheet name="Абс.перв.люб." sheetId="15" r:id="rId15"/>
  </sheets>
  <externalReferences>
    <externalReference r:id="rId18"/>
    <externalReference r:id="rId19"/>
    <externalReference r:id="rId20"/>
  </externalReferences>
  <definedNames>
    <definedName name="a" localSheetId="10">#REF!</definedName>
    <definedName name="a">#REF!</definedName>
    <definedName name="№_паспорта_ФКСР_лошади" localSheetId="11">#REF!</definedName>
    <definedName name="№_паспорта_ФКСР_лошади" localSheetId="14">#REF!</definedName>
    <definedName name="№_паспорта_ФКСР_лошади" localSheetId="13">#REF!</definedName>
    <definedName name="№_паспорта_ФКСР_лошади" localSheetId="12">#REF!</definedName>
    <definedName name="№_паспорта_ФКСР_лошади" localSheetId="3">#REF!</definedName>
    <definedName name="№_паспорта_ФКСР_лошади" localSheetId="9">#REF!</definedName>
    <definedName name="№_паспорта_ФКСР_лошади" localSheetId="6">#REF!</definedName>
    <definedName name="№_паспорта_ФКСР_лошади" localSheetId="7">#REF!</definedName>
    <definedName name="№_паспорта_ФКСР_лошади" localSheetId="5">#REF!</definedName>
    <definedName name="№_паспорта_ФКСР_лошади" localSheetId="8">#REF!</definedName>
    <definedName name="№_паспорта_ФКСР_лошади" localSheetId="1">#REF!</definedName>
    <definedName name="№_паспорта_ФКСР_лошади" localSheetId="2">#REF!</definedName>
    <definedName name="№_паспорта_ФКСР_лошади" localSheetId="4">#REF!</definedName>
    <definedName name="№_паспорта_ФКСР_лошади" localSheetId="10">#REF!</definedName>
    <definedName name="№_паспорта_ФКСР_лошади">#REF!</definedName>
    <definedName name="Test" localSheetId="11">#REF!</definedName>
    <definedName name="Test" localSheetId="14">#REF!</definedName>
    <definedName name="Test" localSheetId="13">#REF!</definedName>
    <definedName name="Test" localSheetId="12">#REF!</definedName>
    <definedName name="Test" localSheetId="3">#REF!</definedName>
    <definedName name="Test" localSheetId="9">#REF!</definedName>
    <definedName name="Test" localSheetId="6">#REF!</definedName>
    <definedName name="Test" localSheetId="7">#REF!</definedName>
    <definedName name="Test" localSheetId="5">#REF!</definedName>
    <definedName name="Test" localSheetId="8">#REF!</definedName>
    <definedName name="Test" localSheetId="1">#REF!</definedName>
    <definedName name="Test" localSheetId="2">#REF!</definedName>
    <definedName name="Test" localSheetId="4">#REF!</definedName>
    <definedName name="Test" localSheetId="10">#REF!</definedName>
    <definedName name="Test">#REF!</definedName>
    <definedName name="а" localSheetId="11">#REF!</definedName>
    <definedName name="а" localSheetId="14">#REF!</definedName>
    <definedName name="а" localSheetId="13">#REF!</definedName>
    <definedName name="а" localSheetId="12">#REF!</definedName>
    <definedName name="а" localSheetId="3">#REF!</definedName>
    <definedName name="а" localSheetId="9">#REF!</definedName>
    <definedName name="а" localSheetId="6">#REF!</definedName>
    <definedName name="а" localSheetId="7">#REF!</definedName>
    <definedName name="а" localSheetId="5">#REF!</definedName>
    <definedName name="а" localSheetId="8">#REF!</definedName>
    <definedName name="а" localSheetId="1">#REF!</definedName>
    <definedName name="а" localSheetId="2">#REF!</definedName>
    <definedName name="а" localSheetId="4">#REF!</definedName>
    <definedName name="а" localSheetId="10">#REF!</definedName>
    <definedName name="а">#REF!</definedName>
    <definedName name="БП" localSheetId="11">#REF!</definedName>
    <definedName name="БП" localSheetId="14">#REF!</definedName>
    <definedName name="БП" localSheetId="13">#REF!</definedName>
    <definedName name="БП" localSheetId="12">#REF!</definedName>
    <definedName name="БП" localSheetId="3">#REF!</definedName>
    <definedName name="БП" localSheetId="9">#REF!</definedName>
    <definedName name="БП" localSheetId="6">#REF!</definedName>
    <definedName name="БП" localSheetId="7">#REF!</definedName>
    <definedName name="БП" localSheetId="5">#REF!</definedName>
    <definedName name="БП" localSheetId="8">#REF!</definedName>
    <definedName name="БП" localSheetId="1">#REF!</definedName>
    <definedName name="БП" localSheetId="2">#REF!</definedName>
    <definedName name="БП" localSheetId="4">#REF!</definedName>
    <definedName name="БП" localSheetId="10">#REF!</definedName>
    <definedName name="БП">#REF!</definedName>
    <definedName name="Владелец__________________________лошади" localSheetId="11">#REF!</definedName>
    <definedName name="Владелец__________________________лошади" localSheetId="14">#REF!</definedName>
    <definedName name="Владелец__________________________лошади" localSheetId="13">#REF!</definedName>
    <definedName name="Владелец__________________________лошади" localSheetId="12">#REF!</definedName>
    <definedName name="Владелец__________________________лошади" localSheetId="3">#REF!</definedName>
    <definedName name="Владелец__________________________лошади" localSheetId="9">#REF!</definedName>
    <definedName name="Владелец__________________________лошади" localSheetId="6">#REF!</definedName>
    <definedName name="Владелец__________________________лошади" localSheetId="7">#REF!</definedName>
    <definedName name="Владелец__________________________лошади" localSheetId="5">#REF!</definedName>
    <definedName name="Владелец__________________________лошади" localSheetId="8">#REF!</definedName>
    <definedName name="Владелец__________________________лошади" localSheetId="1">#REF!</definedName>
    <definedName name="Владелец__________________________лошади" localSheetId="2">#REF!</definedName>
    <definedName name="Владелец__________________________лошади" localSheetId="4">#REF!</definedName>
    <definedName name="Владелец__________________________лошади" localSheetId="10">#REF!</definedName>
    <definedName name="Владелец__________________________лошади">#REF!</definedName>
    <definedName name="Звание__разряд" localSheetId="11">#REF!</definedName>
    <definedName name="Звание__разряд" localSheetId="14">#REF!</definedName>
    <definedName name="Звание__разряд" localSheetId="13">#REF!</definedName>
    <definedName name="Звание__разряд" localSheetId="12">#REF!</definedName>
    <definedName name="Звание__разряд" localSheetId="3">#REF!</definedName>
    <definedName name="Звание__разряд" localSheetId="9">#REF!</definedName>
    <definedName name="Звание__разряд" localSheetId="6">#REF!</definedName>
    <definedName name="Звание__разряд" localSheetId="7">#REF!</definedName>
    <definedName name="Звание__разряд" localSheetId="5">#REF!</definedName>
    <definedName name="Звание__разряд" localSheetId="8">#REF!</definedName>
    <definedName name="Звание__разряд" localSheetId="1">#REF!</definedName>
    <definedName name="Звание__разряд" localSheetId="2">#REF!</definedName>
    <definedName name="Звание__разряд" localSheetId="4">#REF!</definedName>
    <definedName name="Звание__разряд" localSheetId="10">#REF!</definedName>
    <definedName name="Звание__разряд">#REF!</definedName>
    <definedName name="Кличка_лошади__г.р.__пол__масть.__порода" localSheetId="11">#REF!</definedName>
    <definedName name="Кличка_лошади__г.р.__пол__масть.__порода" localSheetId="14">#REF!</definedName>
    <definedName name="Кличка_лошади__г.р.__пол__масть.__порода" localSheetId="13">#REF!</definedName>
    <definedName name="Кличка_лошади__г.р.__пол__масть.__порода" localSheetId="12">#REF!</definedName>
    <definedName name="Кличка_лошади__г.р.__пол__масть.__порода" localSheetId="3">#REF!</definedName>
    <definedName name="Кличка_лошади__г.р.__пол__масть.__порода" localSheetId="9">#REF!</definedName>
    <definedName name="Кличка_лошади__г.р.__пол__масть.__порода" localSheetId="6">#REF!</definedName>
    <definedName name="Кличка_лошади__г.р.__пол__масть.__порода" localSheetId="7">#REF!</definedName>
    <definedName name="Кличка_лошади__г.р.__пол__масть.__порода" localSheetId="5">#REF!</definedName>
    <definedName name="Кличка_лошади__г.р.__пол__масть.__порода" localSheetId="8">#REF!</definedName>
    <definedName name="Кличка_лошади__г.р.__пол__масть.__порода" localSheetId="1">#REF!</definedName>
    <definedName name="Кличка_лошади__г.р.__пол__масть.__порода" localSheetId="2">#REF!</definedName>
    <definedName name="Кличка_лошади__г.р.__пол__масть.__порода" localSheetId="4">#REF!</definedName>
    <definedName name="Кличка_лошади__г.р.__пол__масть.__порода" localSheetId="10">#REF!</definedName>
    <definedName name="Кличка_лошади__г.р.__пол__масть.__порода">#REF!</definedName>
    <definedName name="Команда__регион" localSheetId="11">#REF!</definedName>
    <definedName name="Команда__регион" localSheetId="14">#REF!</definedName>
    <definedName name="Команда__регион" localSheetId="13">#REF!</definedName>
    <definedName name="Команда__регион" localSheetId="12">#REF!</definedName>
    <definedName name="Команда__регион" localSheetId="3">#REF!</definedName>
    <definedName name="Команда__регион" localSheetId="9">#REF!</definedName>
    <definedName name="Команда__регион" localSheetId="6">#REF!</definedName>
    <definedName name="Команда__регион" localSheetId="7">#REF!</definedName>
    <definedName name="Команда__регион" localSheetId="5">#REF!</definedName>
    <definedName name="Команда__регион" localSheetId="8">#REF!</definedName>
    <definedName name="Команда__регион" localSheetId="1">#REF!</definedName>
    <definedName name="Команда__регион" localSheetId="2">#REF!</definedName>
    <definedName name="Команда__регион" localSheetId="4">#REF!</definedName>
    <definedName name="Команда__регион" localSheetId="10">#REF!</definedName>
    <definedName name="Команда__регион">#REF!</definedName>
    <definedName name="Люб_1" localSheetId="11">#REF!</definedName>
    <definedName name="Люб_1" localSheetId="14">#REF!</definedName>
    <definedName name="Люб_1" localSheetId="13">#REF!</definedName>
    <definedName name="Люб_1" localSheetId="12">#REF!</definedName>
    <definedName name="Люб_1" localSheetId="3">#REF!</definedName>
    <definedName name="Люб_1" localSheetId="9">#REF!</definedName>
    <definedName name="Люб_1" localSheetId="6">#REF!</definedName>
    <definedName name="Люб_1" localSheetId="7">#REF!</definedName>
    <definedName name="Люб_1" localSheetId="5">#REF!</definedName>
    <definedName name="Люб_1" localSheetId="8">#REF!</definedName>
    <definedName name="Люб_1" localSheetId="1">#REF!</definedName>
    <definedName name="Люб_1" localSheetId="2">#REF!</definedName>
    <definedName name="Люб_1" localSheetId="4">#REF!</definedName>
    <definedName name="Люб_1" localSheetId="10">#REF!</definedName>
    <definedName name="Люб_1">#REF!</definedName>
    <definedName name="Мастер_лист" localSheetId="11">#REF!</definedName>
    <definedName name="Мастер_лист" localSheetId="14">#REF!</definedName>
    <definedName name="Мастер_лист" localSheetId="13">#REF!</definedName>
    <definedName name="Мастер_лист" localSheetId="12">#REF!</definedName>
    <definedName name="Мастер_лист" localSheetId="3">#REF!</definedName>
    <definedName name="Мастер_лист" localSheetId="9">#REF!</definedName>
    <definedName name="Мастер_лист" localSheetId="6">#REF!</definedName>
    <definedName name="Мастер_лист" localSheetId="7">#REF!</definedName>
    <definedName name="Мастер_лист" localSheetId="5">#REF!</definedName>
    <definedName name="Мастер_лист" localSheetId="8">#REF!</definedName>
    <definedName name="Мастер_лист" localSheetId="1">#REF!</definedName>
    <definedName name="Мастер_лист" localSheetId="2">#REF!</definedName>
    <definedName name="Мастер_лист" localSheetId="4">#REF!</definedName>
    <definedName name="Мастер_лист" localSheetId="10">#REF!</definedName>
    <definedName name="Мастер_лист">#REF!</definedName>
    <definedName name="МП" localSheetId="11">#REF!</definedName>
    <definedName name="МП" localSheetId="14">#REF!</definedName>
    <definedName name="МП" localSheetId="13">#REF!</definedName>
    <definedName name="МП" localSheetId="12">#REF!</definedName>
    <definedName name="МП" localSheetId="3">#REF!</definedName>
    <definedName name="МП" localSheetId="9">#REF!</definedName>
    <definedName name="МП" localSheetId="6">#REF!</definedName>
    <definedName name="МП" localSheetId="7">#REF!</definedName>
    <definedName name="МП" localSheetId="5">#REF!</definedName>
    <definedName name="МП" localSheetId="8">#REF!</definedName>
    <definedName name="МП" localSheetId="1">#REF!</definedName>
    <definedName name="МП" localSheetId="2">#REF!</definedName>
    <definedName name="МП" localSheetId="4">#REF!</definedName>
    <definedName name="МП" localSheetId="10">#REF!</definedName>
    <definedName name="МП">#REF!</definedName>
    <definedName name="_xlnm.Print_Area" localSheetId="11">'Абс.перв.дети'!$A$1:$M$13</definedName>
    <definedName name="_xlnm.Print_Area" localSheetId="14">'Абс.перв.люб.'!$A$1:$M$19</definedName>
    <definedName name="_xlnm.Print_Area" localSheetId="13">'Абс.перв.пони'!$A$1:$M$20</definedName>
    <definedName name="_xlnm.Print_Area" localSheetId="12">'Абс.перв.юн.'!$A$1:$M$13</definedName>
    <definedName name="_xlnm.Print_Area" localSheetId="3">'КПД'!$A$1:$S$13</definedName>
    <definedName name="_xlnm.Print_Area" localSheetId="9">'КПЮ'!$A$1:$W$12</definedName>
    <definedName name="_xlnm.Print_Area" localSheetId="6">'ЛПД'!$A$1:$W$12</definedName>
    <definedName name="_xlnm.Print_Area" localSheetId="7">'люб1ур'!$A$1:$V$13</definedName>
    <definedName name="_xlnm.Print_Area" localSheetId="5">'Об. пр.2'!$A$1:$S$18</definedName>
    <definedName name="_xlnm.Print_Area" localSheetId="8">'Об. пр.3'!$A$1:$W$18</definedName>
    <definedName name="_xlnm.Print_Area" localSheetId="1">'ППД(В)д'!$A$1:$S$17</definedName>
    <definedName name="_xlnm.Print_Area" localSheetId="2">'ППД(В)л'!$A$1:$R$18</definedName>
    <definedName name="_xlnm.Print_Area" localSheetId="4">'ППЮ'!$A$1:$S$13</definedName>
    <definedName name="_xlnm.Print_Area" localSheetId="10">'Элем. езда'!$A$1:$U$13</definedName>
    <definedName name="омлвдмолдод" localSheetId="11">#REF!</definedName>
    <definedName name="омлвдмолдод" localSheetId="14">#REF!</definedName>
    <definedName name="омлвдмолдод" localSheetId="13">#REF!</definedName>
    <definedName name="омлвдмолдод" localSheetId="12">#REF!</definedName>
    <definedName name="омлвдмолдод" localSheetId="3">#REF!</definedName>
    <definedName name="омлвдмолдод" localSheetId="9">#REF!</definedName>
    <definedName name="омлвдмолдод" localSheetId="6">#REF!</definedName>
    <definedName name="омлвдмолдод" localSheetId="7">#REF!</definedName>
    <definedName name="омлвдмолдод" localSheetId="5">#REF!</definedName>
    <definedName name="омлвдмолдод" localSheetId="8">#REF!</definedName>
    <definedName name="омлвдмолдод" localSheetId="1">#REF!</definedName>
    <definedName name="омлвдмолдод" localSheetId="2">#REF!</definedName>
    <definedName name="омлвдмолдод" localSheetId="4">#REF!</definedName>
    <definedName name="омлвдмолдод" localSheetId="10">#REF!</definedName>
    <definedName name="омлвдмолдод">#REF!</definedName>
    <definedName name="ПП_д" localSheetId="11">#REF!</definedName>
    <definedName name="ПП_д" localSheetId="14">#REF!</definedName>
    <definedName name="ПП_д" localSheetId="13">#REF!</definedName>
    <definedName name="ПП_д" localSheetId="12">#REF!</definedName>
    <definedName name="ПП_д" localSheetId="3">#REF!</definedName>
    <definedName name="ПП_д" localSheetId="9">#REF!</definedName>
    <definedName name="ПП_д" localSheetId="6">#REF!</definedName>
    <definedName name="ПП_д" localSheetId="7">#REF!</definedName>
    <definedName name="ПП_д" localSheetId="5">#REF!</definedName>
    <definedName name="ПП_д" localSheetId="8">#REF!</definedName>
    <definedName name="ПП_д" localSheetId="1">#REF!</definedName>
    <definedName name="ПП_д" localSheetId="2">#REF!</definedName>
    <definedName name="ПП_д" localSheetId="4">#REF!</definedName>
    <definedName name="ПП_д" localSheetId="10">#REF!</definedName>
    <definedName name="ПП_д">#REF!</definedName>
    <definedName name="ПП_юр" localSheetId="11">#REF!</definedName>
    <definedName name="ПП_юр" localSheetId="14">#REF!</definedName>
    <definedName name="ПП_юр" localSheetId="13">#REF!</definedName>
    <definedName name="ПП_юр" localSheetId="12">#REF!</definedName>
    <definedName name="ПП_юр" localSheetId="3">#REF!</definedName>
    <definedName name="ПП_юр" localSheetId="9">#REF!</definedName>
    <definedName name="ПП_юр" localSheetId="6">#REF!</definedName>
    <definedName name="ПП_юр" localSheetId="7">#REF!</definedName>
    <definedName name="ПП_юр" localSheetId="5">#REF!</definedName>
    <definedName name="ПП_юр" localSheetId="8">#REF!</definedName>
    <definedName name="ПП_юр" localSheetId="1">#REF!</definedName>
    <definedName name="ПП_юр" localSheetId="2">#REF!</definedName>
    <definedName name="ПП_юр" localSheetId="4">#REF!</definedName>
    <definedName name="ПП_юр" localSheetId="10">#REF!</definedName>
    <definedName name="ПП_юр">#REF!</definedName>
    <definedName name="ПП_Юш" localSheetId="11">#REF!</definedName>
    <definedName name="ПП_Юш" localSheetId="14">#REF!</definedName>
    <definedName name="ПП_Юш" localSheetId="13">#REF!</definedName>
    <definedName name="ПП_Юш" localSheetId="12">#REF!</definedName>
    <definedName name="ПП_Юш" localSheetId="3">#REF!</definedName>
    <definedName name="ПП_Юш" localSheetId="9">#REF!</definedName>
    <definedName name="ПП_Юш" localSheetId="6">#REF!</definedName>
    <definedName name="ПП_Юш" localSheetId="7">#REF!</definedName>
    <definedName name="ПП_Юш" localSheetId="5">#REF!</definedName>
    <definedName name="ПП_Юш" localSheetId="8">#REF!</definedName>
    <definedName name="ПП_Юш" localSheetId="1">#REF!</definedName>
    <definedName name="ПП_Юш" localSheetId="2">#REF!</definedName>
    <definedName name="ПП_Юш" localSheetId="4">#REF!</definedName>
    <definedName name="ПП_Юш" localSheetId="10">#REF!</definedName>
    <definedName name="ПП_Юш">#REF!</definedName>
    <definedName name="СП_№1" localSheetId="11">#REF!</definedName>
    <definedName name="СП_№1" localSheetId="14">#REF!</definedName>
    <definedName name="СП_№1" localSheetId="13">#REF!</definedName>
    <definedName name="СП_№1" localSheetId="12">#REF!</definedName>
    <definedName name="СП_№1" localSheetId="3">#REF!</definedName>
    <definedName name="СП_№1" localSheetId="9">#REF!</definedName>
    <definedName name="СП_№1" localSheetId="6">#REF!</definedName>
    <definedName name="СП_№1" localSheetId="7">#REF!</definedName>
    <definedName name="СП_№1" localSheetId="5">#REF!</definedName>
    <definedName name="СП_№1" localSheetId="8">#REF!</definedName>
    <definedName name="СП_№1" localSheetId="1">#REF!</definedName>
    <definedName name="СП_№1" localSheetId="2">#REF!</definedName>
    <definedName name="СП_№1" localSheetId="4">#REF!</definedName>
    <definedName name="СП_№1" localSheetId="10">#REF!</definedName>
    <definedName name="СП_№1">#REF!</definedName>
    <definedName name="СП_№2" localSheetId="11">#REF!</definedName>
    <definedName name="СП_№2" localSheetId="14">#REF!</definedName>
    <definedName name="СП_№2" localSheetId="13">#REF!</definedName>
    <definedName name="СП_№2" localSheetId="12">#REF!</definedName>
    <definedName name="СП_№2" localSheetId="3">#REF!</definedName>
    <definedName name="СП_№2" localSheetId="9">#REF!</definedName>
    <definedName name="СП_№2" localSheetId="6">#REF!</definedName>
    <definedName name="СП_№2" localSheetId="7">#REF!</definedName>
    <definedName name="СП_№2" localSheetId="5">#REF!</definedName>
    <definedName name="СП_№2" localSheetId="8">#REF!</definedName>
    <definedName name="СП_№2" localSheetId="1">#REF!</definedName>
    <definedName name="СП_№2" localSheetId="2">#REF!</definedName>
    <definedName name="СП_№2" localSheetId="4">#REF!</definedName>
    <definedName name="СП_№2" localSheetId="10">#REF!</definedName>
    <definedName name="СП_№2">#REF!</definedName>
    <definedName name="Схема" localSheetId="11">#REF!</definedName>
    <definedName name="Схема" localSheetId="14">#REF!</definedName>
    <definedName name="Схема" localSheetId="13">#REF!</definedName>
    <definedName name="Схема" localSheetId="12">#REF!</definedName>
    <definedName name="Схема" localSheetId="3">#REF!</definedName>
    <definedName name="Схема" localSheetId="9">#REF!</definedName>
    <definedName name="Схема" localSheetId="6">#REF!</definedName>
    <definedName name="Схема" localSheetId="7">#REF!</definedName>
    <definedName name="Схема" localSheetId="5">#REF!</definedName>
    <definedName name="Схема" localSheetId="8">#REF!</definedName>
    <definedName name="Схема" localSheetId="1">#REF!</definedName>
    <definedName name="Схема" localSheetId="2">#REF!</definedName>
    <definedName name="Схема" localSheetId="4">#REF!</definedName>
    <definedName name="Схема" localSheetId="10">#REF!</definedName>
    <definedName name="Схема">#REF!</definedName>
    <definedName name="тарлыодпаопдлродлод" localSheetId="11">#REF!</definedName>
    <definedName name="тарлыодпаопдлродлод" localSheetId="14">#REF!</definedName>
    <definedName name="тарлыодпаопдлродлод" localSheetId="13">#REF!</definedName>
    <definedName name="тарлыодпаопдлродлод" localSheetId="12">#REF!</definedName>
    <definedName name="тарлыодпаопдлродлод" localSheetId="3">#REF!</definedName>
    <definedName name="тарлыодпаопдлродлод" localSheetId="9">#REF!</definedName>
    <definedName name="тарлыодпаопдлродлод" localSheetId="6">#REF!</definedName>
    <definedName name="тарлыодпаопдлродлод" localSheetId="7">#REF!</definedName>
    <definedName name="тарлыодпаопдлродлод" localSheetId="5">#REF!</definedName>
    <definedName name="тарлыодпаопдлродлод" localSheetId="8">#REF!</definedName>
    <definedName name="тарлыодпаопдлродлод" localSheetId="1">#REF!</definedName>
    <definedName name="тарлыодпаопдлродлод" localSheetId="2">#REF!</definedName>
    <definedName name="тарлыодпаопдлродлод" localSheetId="4">#REF!</definedName>
    <definedName name="тарлыодпаопдлродлод" localSheetId="10">#REF!</definedName>
    <definedName name="тарлыодпаопдлродлод">#REF!</definedName>
    <definedName name="Фамилия__имя" localSheetId="11">#REF!</definedName>
    <definedName name="Фамилия__имя" localSheetId="14">#REF!</definedName>
    <definedName name="Фамилия__имя" localSheetId="13">#REF!</definedName>
    <definedName name="Фамилия__имя" localSheetId="12">#REF!</definedName>
    <definedName name="Фамилия__имя" localSheetId="3">#REF!</definedName>
    <definedName name="Фамилия__имя" localSheetId="9">#REF!</definedName>
    <definedName name="Фамилия__имя" localSheetId="6">#REF!</definedName>
    <definedName name="Фамилия__имя" localSheetId="7">#REF!</definedName>
    <definedName name="Фамилия__имя" localSheetId="5">#REF!</definedName>
    <definedName name="Фамилия__имя" localSheetId="8">#REF!</definedName>
    <definedName name="Фамилия__имя" localSheetId="1">#REF!</definedName>
    <definedName name="Фамилия__имя" localSheetId="2">#REF!</definedName>
    <definedName name="Фамилия__имя" localSheetId="4">#REF!</definedName>
    <definedName name="Фамилия__имя" localSheetId="10">#REF!</definedName>
    <definedName name="Фамилия__имя">#REF!</definedName>
    <definedName name="фыв" localSheetId="11">#REF!</definedName>
    <definedName name="фыв" localSheetId="14">#REF!</definedName>
    <definedName name="фыв" localSheetId="13">#REF!</definedName>
    <definedName name="фыв" localSheetId="12">#REF!</definedName>
    <definedName name="фыв" localSheetId="3">#REF!</definedName>
    <definedName name="фыв" localSheetId="9">#REF!</definedName>
    <definedName name="фыв" localSheetId="6">#REF!</definedName>
    <definedName name="фыв" localSheetId="7">#REF!</definedName>
    <definedName name="фыв" localSheetId="5">#REF!</definedName>
    <definedName name="фыв" localSheetId="8">#REF!</definedName>
    <definedName name="фыв" localSheetId="1">#REF!</definedName>
    <definedName name="фыв" localSheetId="2">#REF!</definedName>
    <definedName name="фыв" localSheetId="4">#REF!</definedName>
    <definedName name="фыв" localSheetId="10">#REF!</definedName>
    <definedName name="фыв">#REF!</definedName>
  </definedNames>
  <calcPr fullCalcOnLoad="1"/>
</workbook>
</file>

<file path=xl/sharedStrings.xml><?xml version="1.0" encoding="utf-8"?>
<sst xmlns="http://schemas.openxmlformats.org/spreadsheetml/2006/main" count="1197" uniqueCount="210">
  <si>
    <r>
      <t xml:space="preserve">Фамилия, </t>
    </r>
    <r>
      <rPr>
        <sz val="8"/>
        <rFont val="Verdana"/>
        <family val="2"/>
      </rPr>
      <t>Имя
всадника</t>
    </r>
  </si>
  <si>
    <t>Год рожд.</t>
  </si>
  <si>
    <t>Рег.№</t>
  </si>
  <si>
    <t>Звание,
разряд</t>
  </si>
  <si>
    <r>
      <t xml:space="preserve">Кличка лошади, </t>
    </r>
    <r>
      <rPr>
        <sz val="8"/>
        <rFont val="Verdana"/>
        <family val="2"/>
      </rPr>
      <t>г.р., масть, пол, 
порода, отец, место рождения</t>
    </r>
  </si>
  <si>
    <t>Владелец</t>
  </si>
  <si>
    <t>Команда, 
регион</t>
  </si>
  <si>
    <t>б/р</t>
  </si>
  <si>
    <t>Главный судья</t>
  </si>
  <si>
    <t>Главный секретарь</t>
  </si>
  <si>
    <t>Место</t>
  </si>
  <si>
    <t>Технические результаты</t>
  </si>
  <si>
    <t>1юн</t>
  </si>
  <si>
    <t>2юн</t>
  </si>
  <si>
    <t>С</t>
  </si>
  <si>
    <t>Ошибки</t>
  </si>
  <si>
    <t>балл</t>
  </si>
  <si>
    <t>%</t>
  </si>
  <si>
    <t>место</t>
  </si>
  <si>
    <t>Сред. %</t>
  </si>
  <si>
    <t>Наговицына О.Н.</t>
  </si>
  <si>
    <t>КСТК "Казачка", Кировская обл.</t>
  </si>
  <si>
    <t>ШЕЛЕГОВА Юлия, 2004</t>
  </si>
  <si>
    <t>59% - 3юн, 61% - 2юн, 63% - 1юн</t>
  </si>
  <si>
    <t>300 б</t>
  </si>
  <si>
    <t>370 б</t>
  </si>
  <si>
    <t>Е</t>
  </si>
  <si>
    <t>М</t>
  </si>
  <si>
    <t>Вершинина И.А.</t>
  </si>
  <si>
    <t>3юн</t>
  </si>
  <si>
    <t>КМС</t>
  </si>
  <si>
    <t>ПАМЕЛЛА-07, коб., рыж., тркн., племпитомник "Алабай", Россия</t>
  </si>
  <si>
    <t>Всего баллов</t>
  </si>
  <si>
    <t>Выполн. норм.</t>
  </si>
  <si>
    <t>ДЬЮРРЕ фан ВИФО-09, вор., мер., фризск., Монте-378, Голландия</t>
  </si>
  <si>
    <t>ГБУ РК "СШ по конному спорту", Республика Коми</t>
  </si>
  <si>
    <t>Обязательная программа №2</t>
  </si>
  <si>
    <t>250 б</t>
  </si>
  <si>
    <t>искл.</t>
  </si>
  <si>
    <t>60% - 3, 62% - 2, 64% - 1, 65% - КМС</t>
  </si>
  <si>
    <t>Предварительный Приз В. Мальчики, девочки</t>
  </si>
  <si>
    <t>выездка</t>
  </si>
  <si>
    <t>Бенюкова М.С. (1К)</t>
  </si>
  <si>
    <t>Любители (Предварительный Приз В)</t>
  </si>
  <si>
    <t>Предварительный приз. Юноши, девушки</t>
  </si>
  <si>
    <t>Кировская обл., г. Киров, ул. Ульяновская 39, КП "Вятка"</t>
  </si>
  <si>
    <t>340 б</t>
  </si>
  <si>
    <t>всадники 2001-2007 г.р. на лошадях до 150 см в холке</t>
  </si>
  <si>
    <t>КАРПОВА Наталья, 2000</t>
  </si>
  <si>
    <t>Лебедев В.Н.</t>
  </si>
  <si>
    <t>КСК "Радужный", г.Киров</t>
  </si>
  <si>
    <t>КОСТЮЧЕНКО Виктория, 2004</t>
  </si>
  <si>
    <t>ЛУППОВА Дарья, 2005</t>
  </si>
  <si>
    <t>ТИДИНА Полина, 2005</t>
  </si>
  <si>
    <t>ПИРОСМАНИ-00, мер., рыж., тркн., Сабо, к/з Бородинец, Московская обл.</t>
  </si>
  <si>
    <t>ГРАН ПРИ-10, тм.-гн., жер., тркн., Пан Прованс</t>
  </si>
  <si>
    <t>УРАГАН-05, мыш., жер., вятск. пом., Червонец, Кировская обл.</t>
  </si>
  <si>
    <t>ВЕРХОВИНСКАЯ Анастасия, 2003</t>
  </si>
  <si>
    <t>ШЕЛЕГОВА Дарья, 2007</t>
  </si>
  <si>
    <t>ДЮВАЛЬ-02, гн., коб., ганн., Доступ, Кировская ГЗК</t>
  </si>
  <si>
    <t>БЕРЕЗАНЬ-95, вор., коб., РВП, Румб, Старожил к/з</t>
  </si>
  <si>
    <t>ЦАРЕГОРОДЦЕВА Мария, 2001</t>
  </si>
  <si>
    <t>БЛАГОПОЛУЧНАЯ-08, гн., коб., трак., Бодлер, Питомник Алабай</t>
  </si>
  <si>
    <t>ЗВОРЫГИНА Валерия, 2000</t>
  </si>
  <si>
    <t>АНДРЕЕВА Анастасия, 2003</t>
  </si>
  <si>
    <t>АНДРИЕВСКИХ Анна, 2003</t>
  </si>
  <si>
    <t>СОЛОДЯННИКОВА Марина, 2001</t>
  </si>
  <si>
    <t>МИХАЛИЦЫН Арсений, 2004</t>
  </si>
  <si>
    <t xml:space="preserve">СЛАВЯНКА-06, вор., коб., англ.-буд., </t>
  </si>
  <si>
    <t>ВАСИЛИСКА-08, савр., коб., вятск., Кумир, Кировская обл., АФ "Гордино"</t>
  </si>
  <si>
    <t>КАПЕЛЬКА-08, савр., коб., вятск., Фаворит, Кировская обл.</t>
  </si>
  <si>
    <t>ВИНОГРАДКА-08, савр., коб., вятск., Мобильный, Кировская обл., АФ "Гордино"</t>
  </si>
  <si>
    <t>СМАК-10, гн-пег., мер., сп.пом., Милан, с. Каринка, К-Чепецкий р-он</t>
  </si>
  <si>
    <t>КАМЫШ-03, савр., жер., вятск., Мобильный, Кировская обл., АФ "Гордино"</t>
  </si>
  <si>
    <t>Командный Приз. Мальчики, девочки</t>
  </si>
  <si>
    <t>КУЗНЕЦОВА Татьяна, 1975</t>
  </si>
  <si>
    <t>Обязательная программа №3</t>
  </si>
  <si>
    <t>260 б</t>
  </si>
  <si>
    <t>Командный приз. Юноши, девушки</t>
  </si>
  <si>
    <t>ППД(В)</t>
  </si>
  <si>
    <t>КПД</t>
  </si>
  <si>
    <t>итого сумма мест</t>
  </si>
  <si>
    <t>Ездаков А.Г.</t>
  </si>
  <si>
    <t>Втюрина Н.</t>
  </si>
  <si>
    <t>КП "Вятка", г.Киров</t>
  </si>
  <si>
    <t>ВятСШОР</t>
  </si>
  <si>
    <t>Рогачева И.В.</t>
  </si>
  <si>
    <t>КОГАУ "ВятСШОР", Кировская обл.</t>
  </si>
  <si>
    <t>Фоминых Н.В.</t>
  </si>
  <si>
    <t>КСК "Нордэкс", г. Киров</t>
  </si>
  <si>
    <t>Шадрина Н.</t>
  </si>
  <si>
    <t>Тренер</t>
  </si>
  <si>
    <t>не старт.</t>
  </si>
  <si>
    <t>занятое место</t>
  </si>
  <si>
    <t>ППЮ</t>
  </si>
  <si>
    <t>КПЮ</t>
  </si>
  <si>
    <t>ПЕРВЕНСТВО КИРОВСКОЙ ОБЛАСТИ ПО ВЫЕЗДКЕ</t>
  </si>
  <si>
    <t xml:space="preserve"> СРЕДИ ВСАДНИКОВ НА ЛОШАДЯХ ДО 150 см В ХОЛКЕ</t>
  </si>
  <si>
    <t>Обязат. программа №2</t>
  </si>
  <si>
    <t>Обязат. программа №3</t>
  </si>
  <si>
    <t>043303</t>
  </si>
  <si>
    <t>043103</t>
  </si>
  <si>
    <t>060600</t>
  </si>
  <si>
    <t>002608</t>
  </si>
  <si>
    <t>001222</t>
  </si>
  <si>
    <t>013104</t>
  </si>
  <si>
    <t>018605</t>
  </si>
  <si>
    <t>на оформл.</t>
  </si>
  <si>
    <t>063501</t>
  </si>
  <si>
    <t>063601</t>
  </si>
  <si>
    <t>ЮЖАНИНА Валентина, 2003</t>
  </si>
  <si>
    <t>ЗАХАР-11, тн-гн., жер., спорт. помесь, Хип-Хоп, Кировская обл., ПЗ Октябрьский</t>
  </si>
  <si>
    <t>Захарова Т.А. (ВК)</t>
  </si>
  <si>
    <t>ФЕДОТОВА Анастасия, 2002</t>
  </si>
  <si>
    <t>МАМЕДОВА Эльвира, 2000</t>
  </si>
  <si>
    <t>КРИВЦОВА Илона, 1995</t>
  </si>
  <si>
    <t>БУЛАТ Светлана, 1983</t>
  </si>
  <si>
    <t>ТИМОФЕЕВА Наталья, 1978</t>
  </si>
  <si>
    <t>ЗЛАТОГОР-07, рыж., мер., буден.</t>
  </si>
  <si>
    <t>МЕРХОЛЬ-07, гн., коб., латв., Хип-Хоп, Кировская обл., ПЗ Октябрьский</t>
  </si>
  <si>
    <t>ПРИМА-96, рыж., коб., ганн., Ингалятор, Ардашевское ТОО</t>
  </si>
  <si>
    <t>МУФТА-98, рыж., коб., ганн., Феодал, Кировская обл., ПЗ Октябрьский</t>
  </si>
  <si>
    <t xml:space="preserve">ПРИБЫЛЬ-02, рыж., коб., тркн., </t>
  </si>
  <si>
    <t>Судьи: Е - Елисеева А., 1К, г.Москва,  С - Коротина Л., 1К, Нижегородская обл., М - Захарова Т.,ВК, Кировская обл.</t>
  </si>
  <si>
    <t>Захарова Т,А. (ВК)</t>
  </si>
  <si>
    <t>15 сентября 2017 г.</t>
  </si>
  <si>
    <t>Судьи: Е - Коротина Л., 1К, Нижегородская обл.,  С - Елисеева А., 1К, г.Москва, М - Захарова Т.,ВК, Кировская обл.</t>
  </si>
  <si>
    <t>Захарова Т.А.</t>
  </si>
  <si>
    <t>ДОЛГОЖДАННЫЙ-06,гн., мер., ганн., 24Давид</t>
  </si>
  <si>
    <t>Судьи: Е - Коротина Л., 1К, Нижегородская обл.,  С - Захарова Т.,ВК, Кировская обл., М - Елисеева А., 1К, г.Москва</t>
  </si>
  <si>
    <t>ЗОЛУШКА-99, гн., коб., вятск., Ветерок, Кировская обл.</t>
  </si>
  <si>
    <t>Судьи: Е - Захарова Т.,ВК, Кировская обл.,  С - Елисеева А., 1К, г.Москва, М - Коротина Л., 1К, Нижегородская обл.</t>
  </si>
  <si>
    <t>Захарова Т., ВК</t>
  </si>
  <si>
    <t>Бенюкова М., 1К</t>
  </si>
  <si>
    <t>ЗАО ПЗ "Октябрьский", Кировская обл.</t>
  </si>
  <si>
    <t>Личный Приз. Мальчики, девочки</t>
  </si>
  <si>
    <t>16 сентября 2017 г.</t>
  </si>
  <si>
    <t>Любительская езда. 1 уровень</t>
  </si>
  <si>
    <t>Судьи: Е - Захарова Т.,ВК, Кировская обл.,  С - Коротина Л., 1К, Нижегородская обл., М - Елисеева А., 1К, г.Москва</t>
  </si>
  <si>
    <t>РЕШЕТНИКОВА Александра, 2004</t>
  </si>
  <si>
    <t>Судьи: Е - Елисеева А., 1К, г.Москва,  С - Захарова Т.,ВК, Кировская обл., М - Коротина Л., 1К, Нижегородская обл.</t>
  </si>
  <si>
    <t>Элементарная езда для начинающих всадников</t>
  </si>
  <si>
    <t>180 б</t>
  </si>
  <si>
    <t>вч 108</t>
  </si>
  <si>
    <t>Соколова О.Е., ВК</t>
  </si>
  <si>
    <t>Леппенен Г.Э., ВК</t>
  </si>
  <si>
    <t>ККировская обл., г. Киров, ул. Ульяновская 39, КП "Вятка"</t>
  </si>
  <si>
    <t>КОНЫШЕВА Елена, 1980</t>
  </si>
  <si>
    <t>УСТЮЖАНИНОВА Елизавета, 2003</t>
  </si>
  <si>
    <t>КОРСИКА-09, вор., коб., помесь, Князь, Кировская обл.</t>
  </si>
  <si>
    <t>АО "Санаторий Митино", Кировская обл.</t>
  </si>
  <si>
    <t>Захарова Т.А., ВК</t>
  </si>
  <si>
    <t>Бенюкова М.С., 1К</t>
  </si>
  <si>
    <t>ТУГАНОВА Эвелина, 2001</t>
  </si>
  <si>
    <t>Судьи: Коротина Л. (1К, Нижегородская обл.),  Елисеева А. (1К, г.Москва), Захарова Т. (ВК, Кировская обл.)</t>
  </si>
  <si>
    <t>15-17 сентября 2017 г.</t>
  </si>
  <si>
    <t>ЛПД</t>
  </si>
  <si>
    <t>030404</t>
  </si>
  <si>
    <t>-</t>
  </si>
  <si>
    <t>ПОБЕДИТЕЛЬ КУБКА ФЕДЕРАЦИИ ПО ВЫЕЗДКЕ СРЕДИ ДЕТЕЙ</t>
  </si>
  <si>
    <t>ПОБЕДИТЕЛЬ КУБКА ФЕДЕРАЦИИ ПО ВЫЕЗДКЕ СРЕДИ ЮНОШЕЙ</t>
  </si>
  <si>
    <t>028500</t>
  </si>
  <si>
    <t>063401</t>
  </si>
  <si>
    <t>ДОЛГОЖДАННЫЙ-06,гн., мер., ганн., Давид, Нижегородская обл.</t>
  </si>
  <si>
    <t>010043</t>
  </si>
  <si>
    <t xml:space="preserve"> </t>
  </si>
  <si>
    <t>007407</t>
  </si>
  <si>
    <t>ЗОЛУШКА-99, гн., коб., вят.пор., Ветерок</t>
  </si>
  <si>
    <t>2007</t>
  </si>
  <si>
    <t xml:space="preserve">ПОБЕДИТЕЛЬ КУБКА ФЕДЕРАЦИИ ПО ВЫЕЗДКЕ </t>
  </si>
  <si>
    <t xml:space="preserve"> СРЕДИ СПОРТСМЕНОВ-ЛЮБИТЕЛЕЙ</t>
  </si>
  <si>
    <t>Люб. 1 уровень</t>
  </si>
  <si>
    <t>Кубок федерации Кировской области по конному спорту</t>
  </si>
  <si>
    <t>Выездка</t>
  </si>
  <si>
    <t>Мастер-лист</t>
  </si>
  <si>
    <t xml:space="preserve">Кировская обл., г. Киров, ул. Ульяновская, 39, КП "Вятка"
</t>
  </si>
  <si>
    <t>15-17 сентября 2017 года</t>
  </si>
  <si>
    <t>№ п/п</t>
  </si>
  <si>
    <t>№ лошади</t>
  </si>
  <si>
    <t>Звание, разряд</t>
  </si>
  <si>
    <t>Команда, регион</t>
  </si>
  <si>
    <t>Отметка ветеринарной инспекции</t>
  </si>
  <si>
    <t>Опарина Е.И.</t>
  </si>
  <si>
    <t>допущен</t>
  </si>
  <si>
    <t>018505</t>
  </si>
  <si>
    <t>ДОЛГОЖДАННЫЙ-06, гн., мер., ганн., 24Давид, Нижегородская обл.</t>
  </si>
  <si>
    <t>ПРИБЫЛЬ-02, рыж., коб., ганн., Палех, ЗАО "Конный завод Георгенбург"</t>
  </si>
  <si>
    <t>029295</t>
  </si>
  <si>
    <t>ЗАО ПЗ "Октябрьский"</t>
  </si>
  <si>
    <t>Югринова Е.В.</t>
  </si>
  <si>
    <t>058302</t>
  </si>
  <si>
    <t>050903</t>
  </si>
  <si>
    <t>Лагунова М.О.</t>
  </si>
  <si>
    <t>013186</t>
  </si>
  <si>
    <t>Кузнецова Т.А.</t>
  </si>
  <si>
    <t>Политова Г.Н.</t>
  </si>
  <si>
    <t>071700</t>
  </si>
  <si>
    <t>ЗЛАТОГОР-07, рыж., мер., буден., Звездочет21, Ростовская обл.</t>
  </si>
  <si>
    <t>Семушин Н.П.</t>
  </si>
  <si>
    <t>Баркалова А.В.</t>
  </si>
  <si>
    <t>011015</t>
  </si>
  <si>
    <t>3</t>
  </si>
  <si>
    <t>Захарова Т.</t>
  </si>
  <si>
    <t>Бенюкова М.</t>
  </si>
  <si>
    <t>Ветеринарный врач</t>
  </si>
  <si>
    <t>Наговицына О.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</si>
  <si>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</si>
  <si>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</si>
  <si>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Колышницына И.А.</t>
  </si>
  <si>
    <t>015175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</si>
</sst>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[$-419]d\ mmm;@"/>
    <numFmt numFmtId="181" formatCode="[$-FC19]dd\ mmmm\ yyyy\ \г\.;@"/>
    <numFmt numFmtId="182" formatCode="dd/mm/yy;@"/>
    <numFmt numFmtId="183" formatCode="#,##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 Cyr"/>
      <family val="0"/>
    </font>
    <font>
      <sz val="9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14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name val="Verdana"/>
      <family val="2"/>
    </font>
    <font>
      <sz val="12"/>
      <name val="Arial Cyr"/>
      <family val="0"/>
    </font>
    <font>
      <b/>
      <sz val="11"/>
      <name val="Verdana"/>
      <family val="2"/>
    </font>
    <font>
      <sz val="16"/>
      <name val="Arial Cyr"/>
      <family val="0"/>
    </font>
    <font>
      <sz val="14"/>
      <name val="Arial Cyr"/>
      <family val="0"/>
    </font>
    <font>
      <b/>
      <sz val="12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20" borderId="0" applyNumberFormat="0" applyBorder="0" applyAlignment="0" applyProtection="0"/>
    <xf numFmtId="0" fontId="44" fillId="21" borderId="0" applyNumberFormat="0" applyBorder="0" applyAlignment="0" applyProtection="0"/>
    <xf numFmtId="0" fontId="6" fillId="13" borderId="0" applyNumberFormat="0" applyBorder="0" applyAlignment="0" applyProtection="0"/>
    <xf numFmtId="0" fontId="44" fillId="14" borderId="0" applyNumberFormat="0" applyBorder="0" applyAlignment="0" applyProtection="0"/>
    <xf numFmtId="0" fontId="6" fillId="14" borderId="0" applyNumberFormat="0" applyBorder="0" applyAlignment="0" applyProtection="0"/>
    <xf numFmtId="0" fontId="44" fillId="22" borderId="0" applyNumberFormat="0" applyBorder="0" applyAlignment="0" applyProtection="0"/>
    <xf numFmtId="0" fontId="6" fillId="22" borderId="0" applyNumberFormat="0" applyBorder="0" applyAlignment="0" applyProtection="0"/>
    <xf numFmtId="0" fontId="44" fillId="23" borderId="0" applyNumberFormat="0" applyBorder="0" applyAlignment="0" applyProtection="0"/>
    <xf numFmtId="0" fontId="6" fillId="24" borderId="0" applyNumberFormat="0" applyBorder="0" applyAlignment="0" applyProtection="0"/>
    <xf numFmtId="0" fontId="44" fillId="25" borderId="0" applyNumberFormat="0" applyBorder="0" applyAlignment="0" applyProtection="0"/>
    <xf numFmtId="0" fontId="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1" applyNumberFormat="0" applyAlignment="0" applyProtection="0"/>
    <xf numFmtId="0" fontId="46" fillId="33" borderId="2" applyNumberFormat="0" applyAlignment="0" applyProtection="0"/>
    <xf numFmtId="0" fontId="47" fillId="33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4" borderId="7" applyNumberFormat="0" applyAlignment="0" applyProtection="0"/>
    <xf numFmtId="0" fontId="53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7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8" borderId="0" applyNumberFormat="0" applyBorder="0" applyAlignment="0" applyProtection="0"/>
  </cellStyleXfs>
  <cellXfs count="229">
    <xf numFmtId="0" fontId="0" fillId="0" borderId="0" xfId="0" applyAlignment="1">
      <alignment/>
    </xf>
    <xf numFmtId="0" fontId="4" fillId="0" borderId="10" xfId="119" applyFont="1" applyFill="1" applyBorder="1" applyAlignment="1" applyProtection="1">
      <alignment horizontal="center" vertical="center" wrapText="1"/>
      <protection locked="0"/>
    </xf>
    <xf numFmtId="49" fontId="4" fillId="0" borderId="10" xfId="11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 readingOrder="1"/>
    </xf>
    <xf numFmtId="0" fontId="0" fillId="0" borderId="10" xfId="0" applyBorder="1" applyAlignment="1">
      <alignment horizontal="center" vertical="center" readingOrder="1"/>
    </xf>
    <xf numFmtId="0" fontId="2" fillId="39" borderId="0" xfId="115" applyFont="1" applyFill="1" applyAlignment="1" applyProtection="1">
      <alignment vertical="center"/>
      <protection locked="0"/>
    </xf>
    <xf numFmtId="0" fontId="2" fillId="39" borderId="0" xfId="115" applyFont="1" applyFill="1" applyAlignment="1" applyProtection="1">
      <alignment horizontal="center" vertical="center"/>
      <protection locked="0"/>
    </xf>
    <xf numFmtId="49" fontId="2" fillId="0" borderId="0" xfId="115" applyNumberFormat="1" applyFont="1" applyAlignment="1" applyProtection="1">
      <alignment vertical="center"/>
      <protection locked="0"/>
    </xf>
    <xf numFmtId="0" fontId="2" fillId="0" borderId="0" xfId="115" applyFont="1" applyAlignment="1" applyProtection="1">
      <alignment vertical="center"/>
      <protection locked="0"/>
    </xf>
    <xf numFmtId="0" fontId="2" fillId="0" borderId="0" xfId="115" applyFont="1" applyAlignment="1" applyProtection="1">
      <alignment horizontal="center" vertical="center" wrapText="1"/>
      <protection locked="0"/>
    </xf>
    <xf numFmtId="173" fontId="0" fillId="0" borderId="0" xfId="0" applyNumberFormat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4" fillId="39" borderId="10" xfId="117" applyNumberFormat="1" applyFon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Alignment="1">
      <alignment/>
    </xf>
    <xf numFmtId="0" fontId="2" fillId="39" borderId="0" xfId="115" applyFont="1" applyFill="1" applyAlignment="1" applyProtection="1">
      <alignment horizontal="left" vertical="center"/>
      <protection locked="0"/>
    </xf>
    <xf numFmtId="173" fontId="3" fillId="40" borderId="10" xfId="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textRotation="90"/>
    </xf>
    <xf numFmtId="172" fontId="0" fillId="0" borderId="0" xfId="0" applyNumberFormat="1" applyAlignment="1">
      <alignment horizontal="center"/>
    </xf>
    <xf numFmtId="172" fontId="3" fillId="40" borderId="10" xfId="0" applyNumberFormat="1" applyFont="1" applyFill="1" applyBorder="1" applyAlignment="1">
      <alignment horizontal="center" vertical="center" textRotation="90"/>
    </xf>
    <xf numFmtId="172" fontId="4" fillId="0" borderId="10" xfId="119" applyNumberFormat="1" applyFont="1" applyFill="1" applyBorder="1" applyAlignment="1" applyProtection="1">
      <alignment horizontal="center" vertical="center"/>
      <protection locked="0"/>
    </xf>
    <xf numFmtId="172" fontId="4" fillId="0" borderId="10" xfId="119" applyNumberFormat="1" applyFont="1" applyFill="1" applyBorder="1" applyAlignment="1" applyProtection="1">
      <alignment horizontal="center" vertical="center" wrapText="1"/>
      <protection locked="0"/>
    </xf>
    <xf numFmtId="172" fontId="0" fillId="0" borderId="10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readingOrder="1"/>
    </xf>
    <xf numFmtId="0" fontId="4" fillId="0" borderId="0" xfId="0" applyFont="1" applyAlignment="1">
      <alignment horizontal="centerContinuous" vertic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left" readingOrder="1"/>
    </xf>
    <xf numFmtId="0" fontId="10" fillId="0" borderId="10" xfId="107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left" readingOrder="1"/>
    </xf>
    <xf numFmtId="173" fontId="14" fillId="0" borderId="11" xfId="0" applyNumberFormat="1" applyFont="1" applyBorder="1" applyAlignment="1">
      <alignment readingOrder="1"/>
    </xf>
    <xf numFmtId="0" fontId="10" fillId="0" borderId="10" xfId="119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73" fontId="14" fillId="0" borderId="0" xfId="0" applyNumberFormat="1" applyFont="1" applyBorder="1" applyAlignment="1">
      <alignment readingOrder="1"/>
    </xf>
    <xf numFmtId="172" fontId="4" fillId="0" borderId="10" xfId="119" applyNumberFormat="1" applyFont="1" applyFill="1" applyBorder="1" applyAlignment="1" applyProtection="1">
      <alignment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left" vertical="center" wrapText="1"/>
    </xf>
    <xf numFmtId="0" fontId="10" fillId="0" borderId="10" xfId="107" applyFont="1" applyBorder="1" applyAlignment="1" applyProtection="1">
      <alignment horizontal="left" vertical="center" wrapText="1"/>
      <protection locked="0"/>
    </xf>
    <xf numFmtId="0" fontId="7" fillId="40" borderId="10" xfId="0" applyFont="1" applyFill="1" applyBorder="1" applyAlignment="1">
      <alignment horizontal="center" vertical="center"/>
    </xf>
    <xf numFmtId="0" fontId="10" fillId="0" borderId="10" xfId="112" applyFont="1" applyFill="1" applyBorder="1" applyAlignment="1" applyProtection="1">
      <alignment horizontal="left" vertical="center" wrapText="1"/>
      <protection locked="0"/>
    </xf>
    <xf numFmtId="0" fontId="7" fillId="40" borderId="12" xfId="0" applyFont="1" applyFill="1" applyBorder="1" applyAlignment="1">
      <alignment horizontal="center" vertical="center"/>
    </xf>
    <xf numFmtId="0" fontId="4" fillId="39" borderId="10" xfId="117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119" applyNumberFormat="1" applyFont="1" applyFill="1" applyBorder="1" applyAlignment="1" applyProtection="1">
      <alignment horizontal="center" vertical="center" wrapText="1"/>
      <protection locked="0"/>
    </xf>
    <xf numFmtId="173" fontId="9" fillId="40" borderId="10" xfId="0" applyNumberFormat="1" applyFont="1" applyFill="1" applyBorder="1" applyAlignment="1">
      <alignment horizontal="center" vertical="center" wrapText="1"/>
    </xf>
    <xf numFmtId="0" fontId="4" fillId="0" borderId="10" xfId="107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72" fontId="14" fillId="0" borderId="10" xfId="0" applyNumberFormat="1" applyFont="1" applyBorder="1" applyAlignment="1">
      <alignment horizontal="center" vertical="center"/>
    </xf>
    <xf numFmtId="0" fontId="4" fillId="0" borderId="10" xfId="107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 readingOrder="1"/>
    </xf>
    <xf numFmtId="0" fontId="8" fillId="40" borderId="10" xfId="116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 horizontal="center" vertical="center" readingOrder="1"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7" fillId="40" borderId="10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119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120">
      <alignment/>
      <protection/>
    </xf>
    <xf numFmtId="0" fontId="0" fillId="0" borderId="0" xfId="120" applyAlignment="1">
      <alignment horizontal="center"/>
      <protection/>
    </xf>
    <xf numFmtId="173" fontId="0" fillId="0" borderId="0" xfId="120" applyNumberFormat="1" applyAlignment="1">
      <alignment horizontal="center"/>
      <protection/>
    </xf>
    <xf numFmtId="0" fontId="3" fillId="0" borderId="0" xfId="120" applyFont="1" applyAlignment="1">
      <alignment horizontal="center" vertical="center"/>
      <protection/>
    </xf>
    <xf numFmtId="49" fontId="0" fillId="0" borderId="0" xfId="120" applyNumberFormat="1">
      <alignment/>
      <protection/>
    </xf>
    <xf numFmtId="173" fontId="3" fillId="0" borderId="0" xfId="120" applyNumberFormat="1" applyFont="1" applyAlignment="1">
      <alignment horizontal="center" vertical="center"/>
      <protection/>
    </xf>
    <xf numFmtId="0" fontId="0" fillId="0" borderId="0" xfId="120" applyAlignment="1">
      <alignment vertical="center"/>
      <protection/>
    </xf>
    <xf numFmtId="0" fontId="0" fillId="0" borderId="10" xfId="120" applyBorder="1" applyAlignment="1">
      <alignment horizontal="center" vertical="center"/>
      <protection/>
    </xf>
    <xf numFmtId="0" fontId="4" fillId="0" borderId="10" xfId="120" applyFont="1" applyBorder="1" applyAlignment="1">
      <alignment horizontal="center" vertical="center" wrapText="1"/>
      <protection/>
    </xf>
    <xf numFmtId="0" fontId="4" fillId="0" borderId="10" xfId="120" applyFont="1" applyBorder="1" applyAlignment="1">
      <alignment horizontal="center" vertical="center"/>
      <protection/>
    </xf>
    <xf numFmtId="0" fontId="2" fillId="0" borderId="10" xfId="120" applyFont="1" applyBorder="1" applyAlignment="1">
      <alignment horizontal="center" vertical="center"/>
      <protection/>
    </xf>
    <xf numFmtId="0" fontId="10" fillId="0" borderId="10" xfId="114" applyFont="1" applyFill="1" applyBorder="1" applyAlignment="1" applyProtection="1">
      <alignment vertical="center" wrapText="1"/>
      <protection locked="0"/>
    </xf>
    <xf numFmtId="0" fontId="4" fillId="0" borderId="10" xfId="114" applyFont="1" applyBorder="1" applyAlignment="1">
      <alignment horizontal="center" vertical="center" wrapText="1"/>
      <protection/>
    </xf>
    <xf numFmtId="0" fontId="10" fillId="0" borderId="10" xfId="114" applyFont="1" applyBorder="1" applyAlignment="1">
      <alignment horizontal="left" vertical="center" wrapText="1"/>
      <protection/>
    </xf>
    <xf numFmtId="0" fontId="16" fillId="0" borderId="10" xfId="114" applyFont="1" applyBorder="1" applyAlignment="1">
      <alignment wrapText="1"/>
      <protection/>
    </xf>
    <xf numFmtId="0" fontId="7" fillId="0" borderId="10" xfId="120" applyFont="1" applyBorder="1" applyAlignment="1">
      <alignment horizontal="center" vertical="center"/>
      <protection/>
    </xf>
    <xf numFmtId="0" fontId="7" fillId="40" borderId="12" xfId="120" applyFont="1" applyFill="1" applyBorder="1" applyAlignment="1">
      <alignment horizontal="center" vertical="center" wrapText="1"/>
      <protection/>
    </xf>
    <xf numFmtId="0" fontId="7" fillId="40" borderId="10" xfId="120" applyFont="1" applyFill="1" applyBorder="1" applyAlignment="1">
      <alignment horizontal="center" vertical="center" wrapText="1"/>
      <protection/>
    </xf>
    <xf numFmtId="173" fontId="14" fillId="0" borderId="0" xfId="120" applyNumberFormat="1" applyFont="1" applyBorder="1" applyAlignment="1">
      <alignment readingOrder="1"/>
      <protection/>
    </xf>
    <xf numFmtId="173" fontId="0" fillId="0" borderId="0" xfId="120" applyNumberFormat="1" applyFont="1" applyAlignment="1">
      <alignment horizontal="center"/>
      <protection/>
    </xf>
    <xf numFmtId="0" fontId="4" fillId="0" borderId="0" xfId="120" applyFont="1" applyAlignment="1">
      <alignment horizontal="centerContinuous" vertical="center"/>
      <protection/>
    </xf>
    <xf numFmtId="0" fontId="2" fillId="0" borderId="0" xfId="120" applyFont="1" applyAlignment="1">
      <alignment horizontal="centerContinuous"/>
      <protection/>
    </xf>
    <xf numFmtId="0" fontId="2" fillId="0" borderId="0" xfId="120" applyFont="1">
      <alignment/>
      <protection/>
    </xf>
    <xf numFmtId="49" fontId="2" fillId="0" borderId="0" xfId="120" applyNumberFormat="1" applyFont="1">
      <alignment/>
      <protection/>
    </xf>
    <xf numFmtId="0" fontId="2" fillId="0" borderId="0" xfId="120" applyFont="1" applyAlignment="1">
      <alignment horizontal="center"/>
      <protection/>
    </xf>
    <xf numFmtId="0" fontId="21" fillId="0" borderId="0" xfId="120" applyFont="1">
      <alignment/>
      <protection/>
    </xf>
    <xf numFmtId="0" fontId="3" fillId="0" borderId="0" xfId="0" applyFont="1" applyAlignment="1">
      <alignment horizontal="centerContinuous" vertical="center"/>
    </xf>
    <xf numFmtId="173" fontId="4" fillId="0" borderId="0" xfId="0" applyNumberFormat="1" applyFont="1" applyAlignment="1">
      <alignment horizontal="right"/>
    </xf>
    <xf numFmtId="0" fontId="2" fillId="39" borderId="0" xfId="115" applyFont="1" applyFill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 vertical="center" wrapText="1"/>
    </xf>
    <xf numFmtId="0" fontId="10" fillId="0" borderId="10" xfId="119" applyFont="1" applyFill="1" applyBorder="1" applyAlignment="1" applyProtection="1">
      <alignment horizontal="center" vertical="center" wrapText="1"/>
      <protection locked="0"/>
    </xf>
    <xf numFmtId="0" fontId="0" fillId="0" borderId="10" xfId="120" applyFont="1" applyBorder="1" applyAlignment="1">
      <alignment horizontal="center" vertical="center"/>
      <protection/>
    </xf>
    <xf numFmtId="0" fontId="1" fillId="0" borderId="0" xfId="118">
      <alignment/>
      <protection/>
    </xf>
    <xf numFmtId="0" fontId="26" fillId="0" borderId="0" xfId="118" applyFont="1">
      <alignment/>
      <protection/>
    </xf>
    <xf numFmtId="0" fontId="22" fillId="0" borderId="13" xfId="116" applyFont="1" applyBorder="1" applyAlignment="1" applyProtection="1">
      <alignment horizontal="center"/>
      <protection locked="0"/>
    </xf>
    <xf numFmtId="0" fontId="3" fillId="40" borderId="14" xfId="116" applyFont="1" applyFill="1" applyBorder="1" applyAlignment="1" applyProtection="1">
      <alignment horizontal="center" vertical="center" textRotation="90" wrapText="1"/>
      <protection locked="0"/>
    </xf>
    <xf numFmtId="0" fontId="3" fillId="40" borderId="14" xfId="116" applyFont="1" applyFill="1" applyBorder="1" applyAlignment="1" applyProtection="1">
      <alignment horizontal="center" vertical="center" wrapText="1"/>
      <protection locked="0"/>
    </xf>
    <xf numFmtId="0" fontId="15" fillId="39" borderId="10" xfId="118" applyFont="1" applyFill="1" applyBorder="1" applyAlignment="1">
      <alignment horizontal="center" vertical="center"/>
      <protection/>
    </xf>
    <xf numFmtId="0" fontId="10" fillId="0" borderId="10" xfId="118" applyFont="1" applyBorder="1" applyAlignment="1">
      <alignment horizontal="left" wrapText="1"/>
      <protection/>
    </xf>
    <xf numFmtId="49" fontId="10" fillId="0" borderId="10" xfId="118" applyNumberFormat="1" applyFont="1" applyBorder="1" applyAlignment="1">
      <alignment horizontal="center" vertical="center"/>
      <protection/>
    </xf>
    <xf numFmtId="0" fontId="10" fillId="0" borderId="10" xfId="118" applyFont="1" applyBorder="1" applyAlignment="1">
      <alignment horizontal="center" vertical="center"/>
      <protection/>
    </xf>
    <xf numFmtId="0" fontId="10" fillId="0" borderId="10" xfId="118" applyFont="1" applyFill="1" applyBorder="1" applyAlignment="1" applyProtection="1">
      <alignment vertical="center" wrapText="1"/>
      <protection locked="0"/>
    </xf>
    <xf numFmtId="0" fontId="4" fillId="0" borderId="10" xfId="111" applyFont="1" applyFill="1" applyBorder="1" applyAlignment="1" applyProtection="1">
      <alignment horizontal="center" vertical="center"/>
      <protection locked="0"/>
    </xf>
    <xf numFmtId="0" fontId="4" fillId="0" borderId="10" xfId="118" applyFont="1" applyBorder="1" applyAlignment="1">
      <alignment horizontal="center" vertical="center" wrapText="1"/>
      <protection/>
    </xf>
    <xf numFmtId="0" fontId="4" fillId="0" borderId="10" xfId="118" applyFont="1" applyBorder="1" applyAlignment="1">
      <alignment horizontal="center" vertical="center"/>
      <protection/>
    </xf>
    <xf numFmtId="0" fontId="10" fillId="0" borderId="10" xfId="111" applyFont="1" applyFill="1" applyBorder="1" applyAlignment="1" applyProtection="1">
      <alignment horizontal="left" vertical="center" wrapText="1"/>
      <protection locked="0"/>
    </xf>
    <xf numFmtId="0" fontId="10" fillId="0" borderId="10" xfId="111" applyFont="1" applyBorder="1" applyAlignment="1" applyProtection="1">
      <alignment horizontal="left" vertical="center" wrapText="1"/>
      <protection locked="0"/>
    </xf>
    <xf numFmtId="49" fontId="4" fillId="0" borderId="10" xfId="118" applyNumberFormat="1" applyFont="1" applyBorder="1" applyAlignment="1">
      <alignment horizontal="center" vertical="center"/>
      <protection/>
    </xf>
    <xf numFmtId="0" fontId="16" fillId="0" borderId="10" xfId="118" applyFont="1" applyBorder="1" applyAlignment="1">
      <alignment horizontal="left" vertical="center" wrapText="1"/>
      <protection/>
    </xf>
    <xf numFmtId="0" fontId="10" fillId="0" borderId="10" xfId="118" applyFont="1" applyBorder="1" applyAlignment="1">
      <alignment horizontal="left" vertical="center" wrapText="1"/>
      <protection/>
    </xf>
    <xf numFmtId="49" fontId="16" fillId="0" borderId="10" xfId="118" applyNumberFormat="1" applyFont="1" applyBorder="1" applyAlignment="1">
      <alignment horizontal="center" vertical="center" wrapText="1"/>
      <protection/>
    </xf>
    <xf numFmtId="0" fontId="16" fillId="0" borderId="10" xfId="118" applyFont="1" applyBorder="1" applyAlignment="1">
      <alignment horizontal="center" vertical="center" wrapText="1"/>
      <protection/>
    </xf>
    <xf numFmtId="0" fontId="16" fillId="0" borderId="10" xfId="118" applyFont="1" applyBorder="1" applyAlignment="1">
      <alignment wrapText="1"/>
      <protection/>
    </xf>
    <xf numFmtId="0" fontId="4" fillId="0" borderId="10" xfId="111" applyFont="1" applyBorder="1" applyAlignment="1" applyProtection="1">
      <alignment horizontal="center" vertical="center" wrapText="1"/>
      <protection locked="0"/>
    </xf>
    <xf numFmtId="0" fontId="1" fillId="0" borderId="10" xfId="118" applyBorder="1">
      <alignment/>
      <protection/>
    </xf>
    <xf numFmtId="0" fontId="16" fillId="0" borderId="10" xfId="118" applyFont="1" applyBorder="1" applyAlignment="1">
      <alignment horizontal="center" wrapText="1"/>
      <protection/>
    </xf>
    <xf numFmtId="0" fontId="10" fillId="0" borderId="10" xfId="118" applyFont="1" applyFill="1" applyBorder="1" applyAlignment="1" applyProtection="1">
      <alignment horizontal="left" vertical="center" wrapText="1"/>
      <protection locked="0"/>
    </xf>
    <xf numFmtId="0" fontId="16" fillId="0" borderId="0" xfId="118" applyFont="1" applyBorder="1" applyAlignment="1">
      <alignment horizontal="center" vertical="center"/>
      <protection/>
    </xf>
    <xf numFmtId="0" fontId="15" fillId="0" borderId="0" xfId="118" applyFont="1" applyBorder="1" applyAlignment="1">
      <alignment wrapText="1"/>
      <protection/>
    </xf>
    <xf numFmtId="49" fontId="15" fillId="0" borderId="0" xfId="118" applyNumberFormat="1" applyFont="1" applyBorder="1" applyAlignment="1">
      <alignment vertical="center"/>
      <protection/>
    </xf>
    <xf numFmtId="0" fontId="15" fillId="0" borderId="0" xfId="118" applyFont="1" applyBorder="1" applyAlignment="1">
      <alignment horizontal="center" vertical="center"/>
      <protection/>
    </xf>
    <xf numFmtId="0" fontId="27" fillId="0" borderId="0" xfId="118" applyFont="1" applyBorder="1" applyAlignment="1">
      <alignment wrapText="1"/>
      <protection/>
    </xf>
    <xf numFmtId="178" fontId="15" fillId="0" borderId="0" xfId="118" applyNumberFormat="1" applyFont="1" applyBorder="1" applyAlignment="1">
      <alignment horizontal="center" vertical="center"/>
      <protection/>
    </xf>
    <xf numFmtId="0" fontId="15" fillId="0" borderId="0" xfId="118" applyFont="1" applyBorder="1" applyAlignment="1">
      <alignment horizontal="center" vertical="center" wrapText="1"/>
      <protection/>
    </xf>
    <xf numFmtId="0" fontId="15" fillId="0" borderId="0" xfId="118" applyFont="1" applyBorder="1" applyAlignment="1">
      <alignment horizontal="left" vertical="center" wrapText="1"/>
      <protection/>
    </xf>
    <xf numFmtId="0" fontId="15" fillId="0" borderId="0" xfId="118" applyFont="1">
      <alignment/>
      <protection/>
    </xf>
    <xf numFmtId="49" fontId="15" fillId="0" borderId="0" xfId="118" applyNumberFormat="1" applyFont="1" applyAlignment="1">
      <alignment vertical="center"/>
      <protection/>
    </xf>
    <xf numFmtId="0" fontId="15" fillId="0" borderId="0" xfId="118" applyFont="1" applyAlignment="1">
      <alignment horizontal="center" vertical="center"/>
      <protection/>
    </xf>
    <xf numFmtId="0" fontId="15" fillId="0" borderId="0" xfId="118" applyFont="1" applyAlignment="1">
      <alignment vertical="center"/>
      <protection/>
    </xf>
    <xf numFmtId="1" fontId="10" fillId="0" borderId="10" xfId="11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16" applyFont="1" applyAlignment="1" applyProtection="1">
      <alignment horizontal="center" vertical="center" wrapText="1"/>
      <protection locked="0"/>
    </xf>
    <xf numFmtId="0" fontId="10" fillId="0" borderId="0" xfId="116" applyFont="1" applyAlignment="1" applyProtection="1">
      <alignment horizontal="center" vertical="center" wrapText="1"/>
      <protection locked="0"/>
    </xf>
    <xf numFmtId="0" fontId="22" fillId="0" borderId="0" xfId="116" applyFont="1" applyAlignment="1" applyProtection="1">
      <alignment horizontal="center" vertical="center"/>
      <protection locked="0"/>
    </xf>
    <xf numFmtId="0" fontId="4" fillId="0" borderId="13" xfId="116" applyFont="1" applyBorder="1" applyAlignment="1" applyProtection="1">
      <alignment horizontal="left" vertical="top" wrapText="1"/>
      <protection locked="0"/>
    </xf>
    <xf numFmtId="0" fontId="3" fillId="40" borderId="10" xfId="0" applyFont="1" applyFill="1" applyBorder="1" applyAlignment="1">
      <alignment horizontal="center" vertical="center" textRotation="90" wrapText="1"/>
    </xf>
    <xf numFmtId="0" fontId="3" fillId="40" borderId="10" xfId="0" applyFont="1" applyFill="1" applyBorder="1" applyAlignment="1" applyProtection="1">
      <alignment horizontal="center" vertical="center" wrapText="1"/>
      <protection locked="0"/>
    </xf>
    <xf numFmtId="0" fontId="3" fillId="40" borderId="15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 readingOrder="1"/>
    </xf>
    <xf numFmtId="0" fontId="13" fillId="0" borderId="0" xfId="0" applyFont="1" applyAlignment="1">
      <alignment horizontal="center" vertical="center"/>
    </xf>
    <xf numFmtId="173" fontId="9" fillId="40" borderId="10" xfId="0" applyNumberFormat="1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40" borderId="10" xfId="0" applyFont="1" applyFill="1" applyBorder="1" applyAlignment="1">
      <alignment horizontal="center" vertical="center" textRotation="90" shrinkToFit="1"/>
    </xf>
    <xf numFmtId="0" fontId="0" fillId="0" borderId="10" xfId="0" applyBorder="1" applyAlignment="1">
      <alignment horizontal="center" vertical="center" textRotation="90" shrinkToFit="1"/>
    </xf>
    <xf numFmtId="49" fontId="12" fillId="0" borderId="0" xfId="0" applyNumberFormat="1" applyFont="1" applyAlignment="1">
      <alignment horizontal="center" vertical="center" wrapText="1" readingOrder="1"/>
    </xf>
    <xf numFmtId="0" fontId="8" fillId="40" borderId="10" xfId="116" applyFont="1" applyFill="1" applyBorder="1" applyAlignment="1" applyProtection="1">
      <alignment horizontal="center" vertical="center" textRotation="90" wrapText="1"/>
      <protection locked="0"/>
    </xf>
    <xf numFmtId="49" fontId="0" fillId="40" borderId="10" xfId="0" applyNumberFormat="1" applyFill="1" applyBorder="1" applyAlignment="1">
      <alignment horizontal="center" vertical="center" textRotation="90" wrapText="1" readingOrder="1"/>
    </xf>
    <xf numFmtId="0" fontId="3" fillId="40" borderId="10" xfId="0" applyFont="1" applyFill="1" applyBorder="1" applyAlignment="1">
      <alignment horizontal="center" vertical="center" wrapText="1"/>
    </xf>
    <xf numFmtId="173" fontId="14" fillId="0" borderId="11" xfId="0" applyNumberFormat="1" applyFont="1" applyBorder="1" applyAlignment="1">
      <alignment horizontal="center" readingOrder="1"/>
    </xf>
    <xf numFmtId="0" fontId="0" fillId="0" borderId="0" xfId="0" applyFont="1" applyAlignment="1">
      <alignment horizontal="center"/>
    </xf>
    <xf numFmtId="173" fontId="14" fillId="0" borderId="11" xfId="0" applyNumberFormat="1" applyFont="1" applyBorder="1" applyAlignment="1">
      <alignment horizontal="left" readingOrder="1"/>
    </xf>
    <xf numFmtId="0" fontId="3" fillId="40" borderId="15" xfId="0" applyFont="1" applyFill="1" applyBorder="1" applyAlignment="1" applyProtection="1">
      <alignment horizontal="center" vertical="center" wrapText="1"/>
      <protection locked="0"/>
    </xf>
    <xf numFmtId="0" fontId="3" fillId="40" borderId="16" xfId="0" applyFont="1" applyFill="1" applyBorder="1" applyAlignment="1" applyProtection="1">
      <alignment horizontal="center" vertical="center" wrapText="1"/>
      <protection locked="0"/>
    </xf>
    <xf numFmtId="0" fontId="7" fillId="40" borderId="17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horizontal="center" vertical="center"/>
    </xf>
    <xf numFmtId="49" fontId="0" fillId="40" borderId="15" xfId="0" applyNumberFormat="1" applyFill="1" applyBorder="1" applyAlignment="1">
      <alignment horizontal="center" vertical="center" textRotation="90" wrapText="1" readingOrder="1"/>
    </xf>
    <xf numFmtId="49" fontId="0" fillId="40" borderId="16" xfId="0" applyNumberFormat="1" applyFill="1" applyBorder="1" applyAlignment="1">
      <alignment horizontal="center" vertical="center" textRotation="90" wrapText="1" readingOrder="1"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 wrapText="1" readingOrder="1"/>
    </xf>
    <xf numFmtId="0" fontId="3" fillId="40" borderId="15" xfId="0" applyFont="1" applyFill="1" applyBorder="1" applyAlignment="1">
      <alignment horizontal="center" vertical="center" textRotation="90" wrapText="1"/>
    </xf>
    <xf numFmtId="0" fontId="3" fillId="40" borderId="16" xfId="0" applyFont="1" applyFill="1" applyBorder="1" applyAlignment="1">
      <alignment horizontal="center" vertical="center" textRotation="90" wrapText="1"/>
    </xf>
    <xf numFmtId="173" fontId="9" fillId="40" borderId="19" xfId="0" applyNumberFormat="1" applyFont="1" applyFill="1" applyBorder="1" applyAlignment="1">
      <alignment horizontal="center" vertical="center" wrapText="1"/>
    </xf>
    <xf numFmtId="173" fontId="9" fillId="40" borderId="2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" fillId="40" borderId="15" xfId="0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horizontal="center" vertical="center"/>
    </xf>
    <xf numFmtId="49" fontId="3" fillId="40" borderId="10" xfId="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173" fontId="0" fillId="0" borderId="18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49" fontId="3" fillId="40" borderId="15" xfId="0" applyNumberFormat="1" applyFont="1" applyFill="1" applyBorder="1" applyAlignment="1">
      <alignment horizontal="center" vertical="center"/>
    </xf>
    <xf numFmtId="49" fontId="3" fillId="40" borderId="1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readingOrder="1"/>
    </xf>
    <xf numFmtId="0" fontId="23" fillId="0" borderId="0" xfId="0" applyFont="1" applyAlignment="1">
      <alignment readingOrder="1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/>
    </xf>
    <xf numFmtId="0" fontId="8" fillId="40" borderId="17" xfId="116" applyFont="1" applyFill="1" applyBorder="1" applyAlignment="1" applyProtection="1">
      <alignment horizontal="center" vertical="center" wrapText="1"/>
      <protection locked="0"/>
    </xf>
    <xf numFmtId="0" fontId="8" fillId="40" borderId="12" xfId="116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/>
    </xf>
    <xf numFmtId="173" fontId="9" fillId="40" borderId="10" xfId="120" applyNumberFormat="1" applyFont="1" applyFill="1" applyBorder="1" applyAlignment="1">
      <alignment horizontal="center" vertical="center" wrapText="1"/>
      <protection/>
    </xf>
    <xf numFmtId="49" fontId="12" fillId="0" borderId="0" xfId="120" applyNumberFormat="1" applyFont="1" applyAlignment="1">
      <alignment horizontal="center" vertical="center" wrapText="1" readingOrder="1"/>
      <protection/>
    </xf>
    <xf numFmtId="49" fontId="11" fillId="0" borderId="0" xfId="120" applyNumberFormat="1" applyFont="1" applyAlignment="1">
      <alignment horizontal="center" vertical="center" wrapText="1" readingOrder="1"/>
      <protection/>
    </xf>
    <xf numFmtId="0" fontId="25" fillId="0" borderId="0" xfId="120" applyFont="1" applyAlignment="1">
      <alignment horizontal="center" vertical="center"/>
      <protection/>
    </xf>
    <xf numFmtId="0" fontId="2" fillId="0" borderId="0" xfId="120" applyFont="1" applyAlignment="1">
      <alignment horizontal="center"/>
      <protection/>
    </xf>
    <xf numFmtId="0" fontId="0" fillId="0" borderId="11" xfId="120" applyFont="1" applyBorder="1" applyAlignment="1">
      <alignment horizontal="right"/>
      <protection/>
    </xf>
    <xf numFmtId="49" fontId="3" fillId="40" borderId="10" xfId="120" applyNumberFormat="1" applyFont="1" applyFill="1" applyBorder="1" applyAlignment="1">
      <alignment horizontal="center" vertical="center"/>
      <protection/>
    </xf>
    <xf numFmtId="0" fontId="3" fillId="40" borderId="10" xfId="120" applyFont="1" applyFill="1" applyBorder="1" applyAlignment="1">
      <alignment horizontal="center" vertical="center" textRotation="90" shrinkToFit="1"/>
      <protection/>
    </xf>
    <xf numFmtId="0" fontId="0" fillId="0" borderId="10" xfId="120" applyBorder="1" applyAlignment="1">
      <alignment horizontal="center" vertical="center" textRotation="90" shrinkToFit="1"/>
      <protection/>
    </xf>
    <xf numFmtId="0" fontId="3" fillId="40" borderId="15" xfId="120" applyFont="1" applyFill="1" applyBorder="1" applyAlignment="1">
      <alignment horizontal="center" vertical="center"/>
      <protection/>
    </xf>
    <xf numFmtId="0" fontId="3" fillId="40" borderId="16" xfId="120" applyFont="1" applyFill="1" applyBorder="1" applyAlignment="1">
      <alignment horizontal="center" vertical="center"/>
      <protection/>
    </xf>
    <xf numFmtId="0" fontId="7" fillId="40" borderId="17" xfId="120" applyFont="1" applyFill="1" applyBorder="1" applyAlignment="1">
      <alignment horizontal="center" vertical="center"/>
      <protection/>
    </xf>
    <xf numFmtId="0" fontId="7" fillId="40" borderId="12" xfId="120" applyFont="1" applyFill="1" applyBorder="1" applyAlignment="1">
      <alignment horizontal="center" vertical="center"/>
      <protection/>
    </xf>
    <xf numFmtId="0" fontId="3" fillId="40" borderId="10" xfId="120" applyFont="1" applyFill="1" applyBorder="1" applyAlignment="1">
      <alignment horizontal="center" vertical="center" wrapText="1"/>
      <protection/>
    </xf>
    <xf numFmtId="0" fontId="3" fillId="40" borderId="10" xfId="120" applyFont="1" applyFill="1" applyBorder="1" applyAlignment="1">
      <alignment horizontal="center" vertical="center" textRotation="90" wrapText="1"/>
      <protection/>
    </xf>
    <xf numFmtId="0" fontId="3" fillId="40" borderId="10" xfId="120" applyFont="1" applyFill="1" applyBorder="1" applyAlignment="1" applyProtection="1">
      <alignment horizontal="center" vertical="center" wrapText="1"/>
      <protection locked="0"/>
    </xf>
    <xf numFmtId="0" fontId="3" fillId="40" borderId="10" xfId="120" applyFont="1" applyFill="1" applyBorder="1" applyAlignment="1">
      <alignment horizontal="center" vertical="center"/>
      <protection/>
    </xf>
  </cellXfs>
  <cellStyles count="118">
    <cellStyle name="Normal" xfId="0"/>
    <cellStyle name="20% - Акцент1" xfId="15"/>
    <cellStyle name="20% — акцент1" xfId="16"/>
    <cellStyle name="20% — акцент1_Мастер лист и техрезы Кубок Кировской области - 2017" xfId="17"/>
    <cellStyle name="20% — акцент1_Мастер лист Кубок Федерации_выездка 2017" xfId="18"/>
    <cellStyle name="20% — акцент1_техн. результаты_Кубок федерации Кировской области - 2017_выездка" xfId="19"/>
    <cellStyle name="20% - Акцент2" xfId="20"/>
    <cellStyle name="20% — акцент2" xfId="21"/>
    <cellStyle name="20% — акцент2_Мастер лист и техрезы Кубок Кировской области - 2017" xfId="22"/>
    <cellStyle name="20% — акцент2_Мастер лист Кубок Федерации_выездка 2017" xfId="23"/>
    <cellStyle name="20% — акцент2_техн. результаты_Кубок федерации Кировской области - 2017_выездка" xfId="24"/>
    <cellStyle name="20% - Акцент3" xfId="25"/>
    <cellStyle name="20% — акцент3" xfId="26"/>
    <cellStyle name="20% — акцент3_Мастер лист и техрезы Кубок Кировской области - 2017" xfId="27"/>
    <cellStyle name="20% — акцент3_Мастер лист Кубок Федерации_выездка 2017" xfId="28"/>
    <cellStyle name="20% — акцент3_техн. результаты_Кубок федерации Кировской области - 2017_выездка" xfId="29"/>
    <cellStyle name="20% - Акцент4" xfId="30"/>
    <cellStyle name="20% — акцент4" xfId="31"/>
    <cellStyle name="20% — акцент4_Мастер лист и техрезы Кубок Кировской области - 2017" xfId="32"/>
    <cellStyle name="20% — акцент4_Мастер лист Кубок Федерации_выездка 2017" xfId="33"/>
    <cellStyle name="20% — акцент4_техн. результаты_Кубок федерации Кировской области - 2017_выездка" xfId="34"/>
    <cellStyle name="20% - Акцент5" xfId="35"/>
    <cellStyle name="20% — акцент5" xfId="36"/>
    <cellStyle name="20% — акцент5_Мастер лист и техрезы Кубок Кировской области - 2017" xfId="37"/>
    <cellStyle name="20% — акцент5_Мастер лист Кубок Федерации_выездка 2017" xfId="38"/>
    <cellStyle name="20% — акцент5_техн. результаты_Кубок федерации Кировской области - 2017_выездка" xfId="39"/>
    <cellStyle name="20% - Акцент6" xfId="40"/>
    <cellStyle name="20% — акцент6" xfId="41"/>
    <cellStyle name="20% — акцент6_Мастер лист и техрезы Кубок Кировской области - 2017" xfId="42"/>
    <cellStyle name="20% — акцент6_Мастер лист Кубок Федерации_выездка 2017" xfId="43"/>
    <cellStyle name="20% — акцент6_техн. результаты_Кубок федерации Кировской области - 2017_выездка" xfId="44"/>
    <cellStyle name="40% - Акцент1" xfId="45"/>
    <cellStyle name="40% — акцент1" xfId="46"/>
    <cellStyle name="40% — акцент1_Мастер лист и техрезы Кубок Кировской области - 2017" xfId="47"/>
    <cellStyle name="40% — акцент1_Мастер лист Кубок Федерации_выездка 2017" xfId="48"/>
    <cellStyle name="40% — акцент1_техн. результаты_Кубок федерации Кировской области - 2017_выездка" xfId="49"/>
    <cellStyle name="40% - Акцент2" xfId="50"/>
    <cellStyle name="40% — акцент2" xfId="51"/>
    <cellStyle name="40% — акцент2_Мастер лист и техрезы Кубок Кировской области - 2017" xfId="52"/>
    <cellStyle name="40% — акцент2_Мастер лист Кубок Федерации_выездка 2017" xfId="53"/>
    <cellStyle name="40% — акцент2_техн. результаты_Кубок федерации Кировской области - 2017_выездка" xfId="54"/>
    <cellStyle name="40% - Акцент3" xfId="55"/>
    <cellStyle name="40% — акцент3" xfId="56"/>
    <cellStyle name="40% — акцент3_Мастер лист и техрезы Кубок Кировской области - 2017" xfId="57"/>
    <cellStyle name="40% — акцент3_Мастер лист Кубок Федерации_выездка 2017" xfId="58"/>
    <cellStyle name="40% — акцент3_техн. результаты_Кубок федерации Кировской области - 2017_выездка" xfId="59"/>
    <cellStyle name="40% - Акцент4" xfId="60"/>
    <cellStyle name="40% — акцент4" xfId="61"/>
    <cellStyle name="40% — акцент4_Мастер лист и техрезы Кубок Кировской области - 2017" xfId="62"/>
    <cellStyle name="40% — акцент4_Мастер лист Кубок Федерации_выездка 2017" xfId="63"/>
    <cellStyle name="40% — акцент4_техн. результаты_Кубок федерации Кировской области - 2017_выездка" xfId="64"/>
    <cellStyle name="40% - Акцент5" xfId="65"/>
    <cellStyle name="40% — акцент5" xfId="66"/>
    <cellStyle name="40% — акцент5_Мастер лист и техрезы Кубок Кировской области - 2017" xfId="67"/>
    <cellStyle name="40% — акцент5_Мастер лист Кубок Федерации_выездка 2017" xfId="68"/>
    <cellStyle name="40% — акцент5_техн. результаты_Кубок федерации Кировской области - 2017_выездка" xfId="69"/>
    <cellStyle name="40% - Акцент6" xfId="70"/>
    <cellStyle name="40% — акцент6" xfId="71"/>
    <cellStyle name="40% — акцент6_Мастер лист и техрезы Кубок Кировской области - 2017" xfId="72"/>
    <cellStyle name="40% — акцент6_Мастер лист Кубок Федерации_выездка 2017" xfId="73"/>
    <cellStyle name="40% — акцент6_техн. результаты_Кубок федерации Кировской области - 2017_выездка" xfId="74"/>
    <cellStyle name="60% - Акцент1" xfId="75"/>
    <cellStyle name="60% — акцент1" xfId="76"/>
    <cellStyle name="60% - Акцент2" xfId="77"/>
    <cellStyle name="60% — акцент2" xfId="78"/>
    <cellStyle name="60% - Акцент3" xfId="79"/>
    <cellStyle name="60% — акцент3" xfId="80"/>
    <cellStyle name="60% - Акцент4" xfId="81"/>
    <cellStyle name="60% — акцент4" xfId="82"/>
    <cellStyle name="60% - Акцент5" xfId="83"/>
    <cellStyle name="60% — акцент5" xfId="84"/>
    <cellStyle name="60% - Акцент6" xfId="85"/>
    <cellStyle name="60% — акцент6" xfId="86"/>
    <cellStyle name="Акцент1" xfId="87"/>
    <cellStyle name="Акцент2" xfId="88"/>
    <cellStyle name="Акцент3" xfId="89"/>
    <cellStyle name="Акцент4" xfId="90"/>
    <cellStyle name="Акцент5" xfId="91"/>
    <cellStyle name="Акцент6" xfId="92"/>
    <cellStyle name="Ввод " xfId="93"/>
    <cellStyle name="Вывод" xfId="94"/>
    <cellStyle name="Вычисление" xfId="95"/>
    <cellStyle name="Hyperlink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3" xfId="109"/>
    <cellStyle name="Обычный 2_Копия Мастер лист область_конкур 2016" xfId="110"/>
    <cellStyle name="Обычный 2_Мастер лист Кубок Федерации_выездка 2017" xfId="111"/>
    <cellStyle name="Обычный 2_техн. результаты_Чемпионат и первенство Кировской области - 2017" xfId="112"/>
    <cellStyle name="Обычный 3" xfId="113"/>
    <cellStyle name="Обычный 4" xfId="114"/>
    <cellStyle name="Обычный_конкур К" xfId="115"/>
    <cellStyle name="Обычный_Лист Microsoft Excel" xfId="116"/>
    <cellStyle name="Обычный_Лист Microsoft Excel 3" xfId="117"/>
    <cellStyle name="Обычный_Мастер лист Кубок Федерации_выездка 2017" xfId="118"/>
    <cellStyle name="Обычный_ПРИМЕРЫ ТЕХ.РЕЗУЛЬТАТОВ - Конкур" xfId="119"/>
    <cellStyle name="Обычный_техн. результаты_Чемпионат и первенство Кировской области - 2017_выездка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Процентный 2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dxfs count="36"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ill>
        <patternFill>
          <bgColor indexed="49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17"/>
        </patternFill>
      </fill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47625</xdr:rowOff>
    </xdr:from>
    <xdr:to>
      <xdr:col>2</xdr:col>
      <xdr:colOff>1362075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1828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990600</xdr:colOff>
      <xdr:row>4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0"/>
          <a:ext cx="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1</xdr:col>
      <xdr:colOff>1371600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657350" cy="3238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2</xdr:col>
      <xdr:colOff>19050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1657350" cy="3238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2047875</xdr:colOff>
      <xdr:row>0</xdr:row>
      <xdr:rowOff>190500</xdr:rowOff>
    </xdr:from>
    <xdr:to>
      <xdr:col>9</xdr:col>
      <xdr:colOff>476250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90500"/>
          <a:ext cx="1200150" cy="3238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1371600</xdr:colOff>
      <xdr:row>0</xdr:row>
      <xdr:rowOff>180975</xdr:rowOff>
    </xdr:from>
    <xdr:to>
      <xdr:col>9</xdr:col>
      <xdr:colOff>523875</xdr:colOff>
      <xdr:row>0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80975"/>
          <a:ext cx="1743075" cy="3810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1333500</xdr:colOff>
      <xdr:row>0</xdr:row>
      <xdr:rowOff>38100</xdr:rowOff>
    </xdr:from>
    <xdr:to>
      <xdr:col>9</xdr:col>
      <xdr:colOff>295275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8100"/>
          <a:ext cx="1733550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0</xdr:row>
      <xdr:rowOff>76200</xdr:rowOff>
    </xdr:from>
    <xdr:to>
      <xdr:col>5</xdr:col>
      <xdr:colOff>2152650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76200"/>
          <a:ext cx="1428750" cy="4286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2</xdr:col>
      <xdr:colOff>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57350" cy="4572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1581150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1885950" cy="4095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1</xdr:col>
      <xdr:colOff>1352550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09725" cy="4191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209550</xdr:rowOff>
    </xdr:from>
    <xdr:to>
      <xdr:col>4</xdr:col>
      <xdr:colOff>85725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1914525" cy="3810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1</xdr:col>
      <xdr:colOff>1552575</xdr:colOff>
      <xdr:row>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809750" cy="4476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1</xdr:col>
      <xdr:colOff>1352550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09725" cy="4191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1581150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1885950" cy="4095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1333500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00200" cy="438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8;&#1088;&#1080;&#1085;&#1072;\&#1096;&#1074;&#1077;\&#1076;&#1083;&#1103;%20&#1089;&#1086;&#1088;&#1077;&#1074;&#1085;&#1086;&#1074;&#1072;&#1085;&#1080;&#1081;\&#1090;&#1077;&#1093;&#1088;&#1077;&#1079;&#1099;_&#1101;&#1082;&#1089;&#1077;&#1083;&#1100;\&#1050;&#1086;&#1087;&#1080;&#1103;%20&#1050;&#1091;&#1073;&#1086;&#1082;%20&#1060;&#1077;&#1076;&#1077;&#1088;&#1072;&#1094;&#108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8;&#1088;&#1080;&#1085;&#1072;\&#1096;&#1074;&#1077;\&#1076;&#1083;&#1103;%20&#1089;&#1086;&#1088;&#1077;&#1074;&#1085;&#1086;&#1074;&#1072;&#1085;&#1080;&#1081;\&#1090;&#1077;&#1093;&#1088;&#1077;&#1079;&#1099;_&#1101;&#1082;&#1089;&#1077;&#1083;&#1100;\&#1050;&#1086;&#1087;&#1080;&#1103;%20&#1058;&#1077;&#1093;&#1088;&#1077;&#1079;&#1099;%20&#1054;&#1089;&#1077;&#1085;&#1085;&#1080;&#1081;%20&#1082;&#1091;&#1073;&#1086;&#1082;%20&#1082;&#1080;&#1088;&#1086;&#1074;&#1089;&#1082;&#1086;&#1081;%20&#1086;&#1073;&#1083;&#1072;&#1089;&#1090;&#1080;%20-%202016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9;&#1090;&#1077;&#1088;%20&#1083;&#1080;&#1089;&#1090;%20&#1050;&#1091;&#1073;&#1086;&#1082;%20&#1060;&#1077;&#1076;&#1077;&#1088;&#1072;&#1094;&#1080;&#1080;_&#1074;&#1099;&#1077;&#1079;&#1076;&#1082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"/>
      <sheetName val="StDt1день"/>
      <sheetName val="StDt2день"/>
      <sheetName val="St75"/>
      <sheetName val="St100"/>
      <sheetName val="St105"/>
      <sheetName val="St80"/>
      <sheetName val="St95"/>
      <sheetName val="St110"/>
      <sheetName val="St120"/>
      <sheetName val="DtППД"/>
      <sheetName val="DtОП2"/>
      <sheetName val="DtППЮ"/>
      <sheetName val="Экви№2"/>
      <sheetName val="Сводный75"/>
      <sheetName val="Сводный100"/>
      <sheetName val="Сводный105"/>
      <sheetName val="Экви№3"/>
      <sheetName val="DtКПД"/>
      <sheetName val="DtЛПЮ"/>
      <sheetName val="DtМП"/>
      <sheetName val="DtБП"/>
      <sheetName val="DtОП3"/>
      <sheetName val="Сводный80"/>
      <sheetName val="Сводный95"/>
      <sheetName val="Сводный110"/>
      <sheetName val="Сводный120"/>
      <sheetName val="Сводный80 ЧКО"/>
      <sheetName val="Сводный95 ЧКО"/>
      <sheetName val="Сводный120 ЧК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tКПД"/>
      <sheetName val="DtКПЮ"/>
      <sheetName val="Нач. уровень"/>
      <sheetName val="DtМП"/>
      <sheetName val="DtБП"/>
      <sheetName val="Сводный80"/>
      <sheetName val="Сводный100-110"/>
      <sheetName val="DtППД"/>
      <sheetName val="DtЛПЮ"/>
      <sheetName val="DtППЮ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ППД (В)"/>
      <sheetName val="КПД"/>
      <sheetName val="ППЮ"/>
      <sheetName val="Об.пр.2"/>
      <sheetName val="ЛПД"/>
      <sheetName val="люб.1ур."/>
      <sheetName val="Об.пр.3"/>
      <sheetName val="КПЮ"/>
      <sheetName val="эл.езда"/>
      <sheetName val="5-илет лош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zoomScalePageLayoutView="0" workbookViewId="0" topLeftCell="A16">
      <selection activeCell="D21" sqref="D21"/>
    </sheetView>
  </sheetViews>
  <sheetFormatPr defaultColWidth="10.25390625" defaultRowHeight="12.75"/>
  <cols>
    <col min="1" max="2" width="5.00390625" style="119" customWidth="1"/>
    <col min="3" max="3" width="21.875" style="119" customWidth="1"/>
    <col min="4" max="4" width="11.875" style="119" customWidth="1"/>
    <col min="5" max="5" width="6.125" style="119" customWidth="1"/>
    <col min="6" max="6" width="48.375" style="119" customWidth="1"/>
    <col min="7" max="7" width="15.625" style="119" hidden="1" customWidth="1"/>
    <col min="8" max="8" width="17.375" style="119" customWidth="1"/>
    <col min="9" max="9" width="15.625" style="119" customWidth="1"/>
    <col min="10" max="10" width="17.25390625" style="119" customWidth="1"/>
    <col min="11" max="11" width="13.875" style="119" hidden="1" customWidth="1"/>
    <col min="12" max="16384" width="10.25390625" style="119" customWidth="1"/>
  </cols>
  <sheetData>
    <row r="2" spans="1:11" ht="18" customHeight="1">
      <c r="A2" s="157" t="s">
        <v>172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" customHeight="1">
      <c r="A3" s="158" t="s">
        <v>173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15">
      <c r="A4" s="159" t="s">
        <v>174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5.75" customHeight="1">
      <c r="A5" s="160" t="s">
        <v>175</v>
      </c>
      <c r="B5" s="160"/>
      <c r="C5" s="160"/>
      <c r="D5" s="160"/>
      <c r="E5" s="160"/>
      <c r="F5" s="160"/>
      <c r="I5" s="120" t="s">
        <v>176</v>
      </c>
      <c r="J5" s="121"/>
      <c r="K5" s="121"/>
    </row>
    <row r="6" spans="1:11" ht="51" customHeight="1">
      <c r="A6" s="122" t="s">
        <v>177</v>
      </c>
      <c r="B6" s="122" t="s">
        <v>178</v>
      </c>
      <c r="C6" s="123" t="s">
        <v>206</v>
      </c>
      <c r="D6" s="123" t="s">
        <v>2</v>
      </c>
      <c r="E6" s="122" t="s">
        <v>179</v>
      </c>
      <c r="F6" s="123" t="s">
        <v>207</v>
      </c>
      <c r="G6" s="123" t="s">
        <v>2</v>
      </c>
      <c r="H6" s="123" t="s">
        <v>5</v>
      </c>
      <c r="I6" s="123" t="s">
        <v>91</v>
      </c>
      <c r="J6" s="123" t="s">
        <v>180</v>
      </c>
      <c r="K6" s="123" t="s">
        <v>181</v>
      </c>
    </row>
    <row r="7" spans="1:11" ht="32.25" customHeight="1">
      <c r="A7" s="124">
        <v>1</v>
      </c>
      <c r="B7" s="124">
        <v>1</v>
      </c>
      <c r="C7" s="125" t="s">
        <v>61</v>
      </c>
      <c r="D7" s="126" t="s">
        <v>162</v>
      </c>
      <c r="E7" s="127">
        <v>2</v>
      </c>
      <c r="F7" s="128" t="s">
        <v>62</v>
      </c>
      <c r="G7" s="2"/>
      <c r="H7" s="129" t="s">
        <v>182</v>
      </c>
      <c r="I7" s="130" t="s">
        <v>86</v>
      </c>
      <c r="J7" s="130" t="s">
        <v>87</v>
      </c>
      <c r="K7" s="131" t="s">
        <v>183</v>
      </c>
    </row>
    <row r="8" spans="1:11" ht="32.25" customHeight="1">
      <c r="A8" s="124">
        <v>2</v>
      </c>
      <c r="B8" s="124">
        <v>2</v>
      </c>
      <c r="C8" s="125" t="s">
        <v>64</v>
      </c>
      <c r="D8" s="126" t="s">
        <v>100</v>
      </c>
      <c r="E8" s="127" t="s">
        <v>12</v>
      </c>
      <c r="F8" s="132" t="s">
        <v>69</v>
      </c>
      <c r="G8" s="126"/>
      <c r="H8" s="130" t="s">
        <v>85</v>
      </c>
      <c r="I8" s="130" t="s">
        <v>86</v>
      </c>
      <c r="J8" s="130" t="s">
        <v>87</v>
      </c>
      <c r="K8" s="131" t="s">
        <v>183</v>
      </c>
    </row>
    <row r="9" spans="1:11" ht="32.25" customHeight="1">
      <c r="A9" s="124">
        <v>3</v>
      </c>
      <c r="B9" s="124">
        <v>3</v>
      </c>
      <c r="C9" s="125" t="s">
        <v>66</v>
      </c>
      <c r="D9" s="126" t="s">
        <v>109</v>
      </c>
      <c r="E9" s="127" t="s">
        <v>12</v>
      </c>
      <c r="F9" s="132" t="s">
        <v>71</v>
      </c>
      <c r="G9" s="126"/>
      <c r="H9" s="131" t="s">
        <v>85</v>
      </c>
      <c r="I9" s="130" t="s">
        <v>86</v>
      </c>
      <c r="J9" s="130" t="s">
        <v>87</v>
      </c>
      <c r="K9" s="131" t="s">
        <v>183</v>
      </c>
    </row>
    <row r="10" spans="1:11" ht="32.25" customHeight="1">
      <c r="A10" s="124">
        <v>4</v>
      </c>
      <c r="B10" s="124">
        <v>4</v>
      </c>
      <c r="C10" s="125" t="s">
        <v>65</v>
      </c>
      <c r="D10" s="126" t="s">
        <v>101</v>
      </c>
      <c r="E10" s="127" t="s">
        <v>12</v>
      </c>
      <c r="F10" s="133" t="s">
        <v>70</v>
      </c>
      <c r="G10" s="126"/>
      <c r="H10" s="131" t="s">
        <v>85</v>
      </c>
      <c r="I10" s="130" t="s">
        <v>86</v>
      </c>
      <c r="J10" s="130" t="s">
        <v>87</v>
      </c>
      <c r="K10" s="131" t="s">
        <v>183</v>
      </c>
    </row>
    <row r="11" spans="1:11" ht="32.25" customHeight="1">
      <c r="A11" s="124">
        <v>5</v>
      </c>
      <c r="B11" s="124">
        <v>5</v>
      </c>
      <c r="C11" s="132" t="s">
        <v>53</v>
      </c>
      <c r="D11" s="126" t="s">
        <v>184</v>
      </c>
      <c r="E11" s="127" t="s">
        <v>12</v>
      </c>
      <c r="F11" s="132" t="s">
        <v>69</v>
      </c>
      <c r="G11" s="126"/>
      <c r="H11" s="130" t="s">
        <v>85</v>
      </c>
      <c r="I11" s="130" t="s">
        <v>86</v>
      </c>
      <c r="J11" s="130" t="s">
        <v>87</v>
      </c>
      <c r="K11" s="131"/>
    </row>
    <row r="12" spans="1:11" ht="32.25" customHeight="1">
      <c r="A12" s="124">
        <v>6</v>
      </c>
      <c r="B12" s="124">
        <v>6</v>
      </c>
      <c r="C12" s="132" t="s">
        <v>63</v>
      </c>
      <c r="D12" s="126" t="s">
        <v>102</v>
      </c>
      <c r="E12" s="127">
        <v>2</v>
      </c>
      <c r="F12" s="125" t="s">
        <v>54</v>
      </c>
      <c r="G12" s="126" t="s">
        <v>104</v>
      </c>
      <c r="H12" s="1" t="s">
        <v>49</v>
      </c>
      <c r="I12" s="1" t="s">
        <v>127</v>
      </c>
      <c r="J12" s="1" t="s">
        <v>50</v>
      </c>
      <c r="K12" s="131" t="s">
        <v>183</v>
      </c>
    </row>
    <row r="13" spans="1:11" ht="30" customHeight="1">
      <c r="A13" s="124">
        <v>7</v>
      </c>
      <c r="B13" s="124">
        <v>7</v>
      </c>
      <c r="C13" s="56" t="s">
        <v>48</v>
      </c>
      <c r="D13" s="126" t="s">
        <v>161</v>
      </c>
      <c r="E13" s="127" t="s">
        <v>30</v>
      </c>
      <c r="F13" s="125" t="s">
        <v>185</v>
      </c>
      <c r="G13" s="126" t="s">
        <v>164</v>
      </c>
      <c r="H13" s="1" t="s">
        <v>49</v>
      </c>
      <c r="I13" s="1" t="s">
        <v>127</v>
      </c>
      <c r="J13" s="1" t="s">
        <v>50</v>
      </c>
      <c r="K13" s="131"/>
    </row>
    <row r="14" spans="1:11" ht="30" customHeight="1">
      <c r="A14" s="124">
        <v>8</v>
      </c>
      <c r="B14" s="124">
        <v>8</v>
      </c>
      <c r="C14" s="132" t="s">
        <v>51</v>
      </c>
      <c r="D14" s="126" t="s">
        <v>105</v>
      </c>
      <c r="E14" s="127" t="s">
        <v>12</v>
      </c>
      <c r="F14" s="125" t="s">
        <v>54</v>
      </c>
      <c r="G14" s="126" t="s">
        <v>104</v>
      </c>
      <c r="H14" s="1" t="s">
        <v>49</v>
      </c>
      <c r="I14" s="1" t="s">
        <v>127</v>
      </c>
      <c r="J14" s="1" t="s">
        <v>50</v>
      </c>
      <c r="K14" s="131" t="s">
        <v>183</v>
      </c>
    </row>
    <row r="15" spans="1:11" ht="30" customHeight="1">
      <c r="A15" s="124">
        <v>9</v>
      </c>
      <c r="B15" s="124">
        <v>9</v>
      </c>
      <c r="C15" s="132" t="s">
        <v>51</v>
      </c>
      <c r="D15" s="126" t="s">
        <v>105</v>
      </c>
      <c r="E15" s="127" t="s">
        <v>12</v>
      </c>
      <c r="F15" s="125" t="s">
        <v>186</v>
      </c>
      <c r="G15" s="126"/>
      <c r="H15" s="1" t="s">
        <v>49</v>
      </c>
      <c r="I15" s="1" t="s">
        <v>127</v>
      </c>
      <c r="J15" s="1" t="s">
        <v>50</v>
      </c>
      <c r="K15" s="131"/>
    </row>
    <row r="16" spans="1:11" ht="30" customHeight="1">
      <c r="A16" s="124">
        <v>10</v>
      </c>
      <c r="B16" s="124">
        <v>10</v>
      </c>
      <c r="C16" s="125" t="s">
        <v>115</v>
      </c>
      <c r="D16" s="126" t="s">
        <v>187</v>
      </c>
      <c r="E16" s="127">
        <v>2</v>
      </c>
      <c r="F16" s="125" t="s">
        <v>119</v>
      </c>
      <c r="G16" s="126"/>
      <c r="H16" s="130" t="s">
        <v>188</v>
      </c>
      <c r="I16" s="130" t="s">
        <v>189</v>
      </c>
      <c r="J16" s="130" t="s">
        <v>134</v>
      </c>
      <c r="K16" s="131"/>
    </row>
    <row r="17" spans="1:11" ht="30" customHeight="1">
      <c r="A17" s="124">
        <v>11</v>
      </c>
      <c r="B17" s="124">
        <v>11</v>
      </c>
      <c r="C17" s="125" t="s">
        <v>113</v>
      </c>
      <c r="D17" s="126" t="s">
        <v>190</v>
      </c>
      <c r="E17" s="127" t="s">
        <v>7</v>
      </c>
      <c r="F17" s="125" t="s">
        <v>121</v>
      </c>
      <c r="G17" s="134"/>
      <c r="H17" s="130" t="s">
        <v>188</v>
      </c>
      <c r="I17" s="130" t="s">
        <v>189</v>
      </c>
      <c r="J17" s="130" t="s">
        <v>134</v>
      </c>
      <c r="K17" s="131"/>
    </row>
    <row r="18" spans="1:11" ht="30" customHeight="1">
      <c r="A18" s="124">
        <v>12</v>
      </c>
      <c r="B18" s="124">
        <v>12</v>
      </c>
      <c r="C18" s="125" t="s">
        <v>113</v>
      </c>
      <c r="D18" s="126" t="s">
        <v>190</v>
      </c>
      <c r="E18" s="127" t="s">
        <v>7</v>
      </c>
      <c r="F18" s="132" t="s">
        <v>111</v>
      </c>
      <c r="G18" s="126"/>
      <c r="H18" s="130" t="s">
        <v>188</v>
      </c>
      <c r="I18" s="130" t="s">
        <v>189</v>
      </c>
      <c r="J18" s="130" t="s">
        <v>134</v>
      </c>
      <c r="K18" s="131"/>
    </row>
    <row r="19" spans="1:11" ht="29.25" customHeight="1">
      <c r="A19" s="124">
        <v>13</v>
      </c>
      <c r="B19" s="124">
        <v>13</v>
      </c>
      <c r="C19" s="125" t="s">
        <v>110</v>
      </c>
      <c r="D19" s="126" t="s">
        <v>191</v>
      </c>
      <c r="E19" s="127" t="s">
        <v>7</v>
      </c>
      <c r="F19" s="135" t="s">
        <v>111</v>
      </c>
      <c r="G19" s="126"/>
      <c r="H19" s="130" t="s">
        <v>188</v>
      </c>
      <c r="I19" s="130" t="s">
        <v>189</v>
      </c>
      <c r="J19" s="130" t="s">
        <v>134</v>
      </c>
      <c r="K19" s="131"/>
    </row>
    <row r="20" spans="1:11" ht="33" customHeight="1">
      <c r="A20" s="124">
        <v>14</v>
      </c>
      <c r="B20" s="124">
        <v>14</v>
      </c>
      <c r="C20" s="136" t="s">
        <v>110</v>
      </c>
      <c r="D20" s="126" t="s">
        <v>191</v>
      </c>
      <c r="E20" s="127" t="s">
        <v>7</v>
      </c>
      <c r="F20" s="135" t="s">
        <v>121</v>
      </c>
      <c r="G20" s="137"/>
      <c r="H20" s="130" t="s">
        <v>188</v>
      </c>
      <c r="I20" s="130" t="s">
        <v>189</v>
      </c>
      <c r="J20" s="130" t="s">
        <v>134</v>
      </c>
      <c r="K20" s="131"/>
    </row>
    <row r="21" spans="1:11" ht="33" customHeight="1">
      <c r="A21" s="124">
        <v>15</v>
      </c>
      <c r="B21" s="124">
        <v>15</v>
      </c>
      <c r="C21" s="56" t="s">
        <v>75</v>
      </c>
      <c r="D21" s="126" t="s">
        <v>209</v>
      </c>
      <c r="E21" s="138" t="s">
        <v>7</v>
      </c>
      <c r="F21" s="139" t="s">
        <v>34</v>
      </c>
      <c r="G21" s="126" t="s">
        <v>193</v>
      </c>
      <c r="H21" s="140" t="s">
        <v>194</v>
      </c>
      <c r="I21" s="1" t="s">
        <v>195</v>
      </c>
      <c r="J21" s="1" t="s">
        <v>35</v>
      </c>
      <c r="K21" s="131" t="s">
        <v>183</v>
      </c>
    </row>
    <row r="22" spans="1:11" ht="22.5">
      <c r="A22" s="124">
        <v>16</v>
      </c>
      <c r="B22" s="124">
        <v>16</v>
      </c>
      <c r="C22" s="56" t="s">
        <v>58</v>
      </c>
      <c r="D22" s="126" t="s">
        <v>166</v>
      </c>
      <c r="E22" s="127" t="s">
        <v>29</v>
      </c>
      <c r="F22" s="128" t="s">
        <v>60</v>
      </c>
      <c r="G22" s="134"/>
      <c r="H22" s="2" t="s">
        <v>20</v>
      </c>
      <c r="I22" s="1" t="s">
        <v>20</v>
      </c>
      <c r="J22" s="1" t="s">
        <v>21</v>
      </c>
      <c r="K22" s="131" t="s">
        <v>183</v>
      </c>
    </row>
    <row r="23" spans="1:11" ht="27.75" customHeight="1">
      <c r="A23" s="124">
        <v>17</v>
      </c>
      <c r="B23" s="124">
        <v>17</v>
      </c>
      <c r="C23" s="56" t="s">
        <v>58</v>
      </c>
      <c r="D23" s="126" t="s">
        <v>166</v>
      </c>
      <c r="E23" s="127" t="s">
        <v>29</v>
      </c>
      <c r="F23" s="128" t="s">
        <v>167</v>
      </c>
      <c r="G23" s="134"/>
      <c r="H23" s="2" t="s">
        <v>20</v>
      </c>
      <c r="I23" s="1" t="s">
        <v>20</v>
      </c>
      <c r="J23" s="1" t="s">
        <v>21</v>
      </c>
      <c r="K23" s="131" t="s">
        <v>183</v>
      </c>
    </row>
    <row r="24" spans="1:11" ht="27.75" customHeight="1">
      <c r="A24" s="124">
        <v>18</v>
      </c>
      <c r="B24" s="124">
        <v>18</v>
      </c>
      <c r="C24" s="56" t="s">
        <v>22</v>
      </c>
      <c r="D24" s="126" t="s">
        <v>157</v>
      </c>
      <c r="E24" s="127" t="s">
        <v>12</v>
      </c>
      <c r="F24" s="128" t="s">
        <v>55</v>
      </c>
      <c r="G24" s="134"/>
      <c r="H24" s="1" t="s">
        <v>90</v>
      </c>
      <c r="I24" s="1" t="s">
        <v>20</v>
      </c>
      <c r="J24" s="1" t="s">
        <v>21</v>
      </c>
      <c r="K24" s="131" t="s">
        <v>183</v>
      </c>
    </row>
    <row r="25" spans="1:11" ht="27.75" customHeight="1">
      <c r="A25" s="124">
        <v>19</v>
      </c>
      <c r="B25" s="124">
        <v>19</v>
      </c>
      <c r="C25" s="56" t="s">
        <v>22</v>
      </c>
      <c r="D25" s="126" t="s">
        <v>157</v>
      </c>
      <c r="E25" s="127" t="s">
        <v>12</v>
      </c>
      <c r="F25" s="128" t="s">
        <v>72</v>
      </c>
      <c r="G25" s="134"/>
      <c r="H25" s="1" t="s">
        <v>20</v>
      </c>
      <c r="I25" s="1" t="s">
        <v>20</v>
      </c>
      <c r="J25" s="1" t="s">
        <v>21</v>
      </c>
      <c r="K25" s="131" t="s">
        <v>183</v>
      </c>
    </row>
    <row r="26" spans="1:11" ht="27.75" customHeight="1">
      <c r="A26" s="124">
        <v>20</v>
      </c>
      <c r="B26" s="124">
        <v>20</v>
      </c>
      <c r="C26" s="56" t="s">
        <v>117</v>
      </c>
      <c r="D26" s="117" t="s">
        <v>107</v>
      </c>
      <c r="E26" s="127" t="s">
        <v>7</v>
      </c>
      <c r="F26" s="128" t="s">
        <v>55</v>
      </c>
      <c r="G26" s="126"/>
      <c r="H26" s="1" t="s">
        <v>20</v>
      </c>
      <c r="I26" s="1" t="s">
        <v>20</v>
      </c>
      <c r="J26" s="1" t="s">
        <v>21</v>
      </c>
      <c r="K26" s="141"/>
    </row>
    <row r="27" spans="1:11" ht="27.75" customHeight="1">
      <c r="A27" s="124">
        <v>21</v>
      </c>
      <c r="B27" s="124">
        <v>21</v>
      </c>
      <c r="C27" s="56" t="s">
        <v>147</v>
      </c>
      <c r="D27" s="117" t="s">
        <v>107</v>
      </c>
      <c r="E27" s="85" t="s">
        <v>7</v>
      </c>
      <c r="F27" s="128" t="s">
        <v>120</v>
      </c>
      <c r="G27" s="128"/>
      <c r="H27" s="1" t="s">
        <v>20</v>
      </c>
      <c r="I27" s="1" t="s">
        <v>20</v>
      </c>
      <c r="J27" s="1" t="s">
        <v>21</v>
      </c>
      <c r="K27" s="1"/>
    </row>
    <row r="28" spans="1:11" ht="27.75" customHeight="1">
      <c r="A28" s="124">
        <v>22</v>
      </c>
      <c r="B28" s="124">
        <v>22</v>
      </c>
      <c r="C28" s="56" t="s">
        <v>147</v>
      </c>
      <c r="D28" s="117" t="s">
        <v>107</v>
      </c>
      <c r="E28" s="85" t="s">
        <v>7</v>
      </c>
      <c r="F28" s="128" t="s">
        <v>55</v>
      </c>
      <c r="G28" s="126"/>
      <c r="H28" s="1" t="s">
        <v>90</v>
      </c>
      <c r="I28" s="1" t="s">
        <v>20</v>
      </c>
      <c r="J28" s="1" t="s">
        <v>21</v>
      </c>
      <c r="K28" s="131"/>
    </row>
    <row r="29" spans="1:11" ht="27.75" customHeight="1">
      <c r="A29" s="124">
        <v>23</v>
      </c>
      <c r="B29" s="124">
        <v>23</v>
      </c>
      <c r="C29" s="132" t="s">
        <v>116</v>
      </c>
      <c r="D29" s="117" t="s">
        <v>107</v>
      </c>
      <c r="E29" s="127" t="s">
        <v>7</v>
      </c>
      <c r="F29" s="125" t="s">
        <v>120</v>
      </c>
      <c r="G29" s="126"/>
      <c r="H29" s="1" t="s">
        <v>20</v>
      </c>
      <c r="I29" s="1" t="s">
        <v>20</v>
      </c>
      <c r="J29" s="1" t="s">
        <v>21</v>
      </c>
      <c r="K29" s="131"/>
    </row>
    <row r="30" spans="1:11" ht="27.75" customHeight="1">
      <c r="A30" s="124">
        <v>24</v>
      </c>
      <c r="B30" s="124">
        <v>24</v>
      </c>
      <c r="C30" s="132" t="s">
        <v>116</v>
      </c>
      <c r="D30" s="117" t="s">
        <v>107</v>
      </c>
      <c r="E30" s="127" t="s">
        <v>7</v>
      </c>
      <c r="F30" s="125" t="s">
        <v>55</v>
      </c>
      <c r="G30" s="126"/>
      <c r="H30" s="1" t="s">
        <v>90</v>
      </c>
      <c r="I30" s="1" t="s">
        <v>20</v>
      </c>
      <c r="J30" s="1" t="s">
        <v>21</v>
      </c>
      <c r="K30" s="131"/>
    </row>
    <row r="31" spans="1:11" ht="27.75" customHeight="1">
      <c r="A31" s="124">
        <v>25</v>
      </c>
      <c r="B31" s="124">
        <v>25</v>
      </c>
      <c r="C31" s="56" t="s">
        <v>114</v>
      </c>
      <c r="D31" s="126" t="s">
        <v>196</v>
      </c>
      <c r="E31" s="127" t="s">
        <v>7</v>
      </c>
      <c r="F31" s="128" t="s">
        <v>197</v>
      </c>
      <c r="G31" s="126"/>
      <c r="H31" s="1" t="s">
        <v>198</v>
      </c>
      <c r="I31" s="1" t="s">
        <v>199</v>
      </c>
      <c r="J31" s="130" t="s">
        <v>84</v>
      </c>
      <c r="K31" s="131"/>
    </row>
    <row r="32" spans="1:11" ht="27.75" customHeight="1">
      <c r="A32" s="124">
        <v>26</v>
      </c>
      <c r="B32" s="124">
        <v>26</v>
      </c>
      <c r="C32" s="132" t="s">
        <v>52</v>
      </c>
      <c r="D32" s="126" t="s">
        <v>106</v>
      </c>
      <c r="E32" s="127" t="s">
        <v>12</v>
      </c>
      <c r="F32" s="128" t="s">
        <v>68</v>
      </c>
      <c r="G32" s="2"/>
      <c r="H32" s="1" t="s">
        <v>208</v>
      </c>
      <c r="I32" s="1" t="s">
        <v>208</v>
      </c>
      <c r="J32" s="1" t="s">
        <v>89</v>
      </c>
      <c r="K32" s="131" t="s">
        <v>183</v>
      </c>
    </row>
    <row r="33" spans="1:11" ht="27.75" customHeight="1">
      <c r="A33" s="124">
        <v>27</v>
      </c>
      <c r="B33" s="124">
        <v>27</v>
      </c>
      <c r="C33" s="132" t="s">
        <v>52</v>
      </c>
      <c r="D33" s="126" t="s">
        <v>106</v>
      </c>
      <c r="E33" s="127" t="s">
        <v>12</v>
      </c>
      <c r="F33" s="128" t="s">
        <v>56</v>
      </c>
      <c r="G33" s="2"/>
      <c r="H33" s="1" t="s">
        <v>208</v>
      </c>
      <c r="I33" s="1" t="s">
        <v>208</v>
      </c>
      <c r="J33" s="1" t="s">
        <v>89</v>
      </c>
      <c r="K33" s="131" t="s">
        <v>183</v>
      </c>
    </row>
    <row r="34" spans="1:11" ht="27.75" customHeight="1">
      <c r="A34" s="124">
        <v>28</v>
      </c>
      <c r="B34" s="124">
        <v>28</v>
      </c>
      <c r="C34" s="132" t="s">
        <v>139</v>
      </c>
      <c r="D34" s="117" t="s">
        <v>107</v>
      </c>
      <c r="E34" s="142" t="s">
        <v>7</v>
      </c>
      <c r="F34" s="132" t="s">
        <v>73</v>
      </c>
      <c r="G34" s="126"/>
      <c r="H34" s="140" t="s">
        <v>82</v>
      </c>
      <c r="I34" s="1" t="s">
        <v>83</v>
      </c>
      <c r="J34" s="130" t="s">
        <v>84</v>
      </c>
      <c r="K34" s="131" t="s">
        <v>183</v>
      </c>
    </row>
    <row r="35" spans="1:11" ht="27.75" customHeight="1">
      <c r="A35" s="124">
        <v>29</v>
      </c>
      <c r="B35" s="124">
        <v>29</v>
      </c>
      <c r="C35" s="56" t="s">
        <v>67</v>
      </c>
      <c r="D35" s="117" t="s">
        <v>107</v>
      </c>
      <c r="E35" s="142" t="s">
        <v>29</v>
      </c>
      <c r="F35" s="132" t="s">
        <v>73</v>
      </c>
      <c r="G35" s="126"/>
      <c r="H35" s="140" t="s">
        <v>82</v>
      </c>
      <c r="I35" s="1" t="s">
        <v>83</v>
      </c>
      <c r="J35" s="130" t="s">
        <v>84</v>
      </c>
      <c r="K35" s="131" t="s">
        <v>183</v>
      </c>
    </row>
    <row r="36" spans="1:11" ht="27.75" customHeight="1">
      <c r="A36" s="124">
        <v>30</v>
      </c>
      <c r="B36" s="124">
        <v>30</v>
      </c>
      <c r="C36" s="56" t="s">
        <v>57</v>
      </c>
      <c r="D36" s="117" t="s">
        <v>107</v>
      </c>
      <c r="E36" s="142" t="s">
        <v>12</v>
      </c>
      <c r="F36" s="139" t="s">
        <v>59</v>
      </c>
      <c r="G36" s="126"/>
      <c r="H36" s="140" t="s">
        <v>82</v>
      </c>
      <c r="I36" s="1" t="s">
        <v>83</v>
      </c>
      <c r="J36" s="130" t="s">
        <v>84</v>
      </c>
      <c r="K36" s="131" t="s">
        <v>183</v>
      </c>
    </row>
    <row r="37" spans="1:11" ht="27.75" customHeight="1">
      <c r="A37" s="124">
        <v>31</v>
      </c>
      <c r="B37" s="124">
        <v>31</v>
      </c>
      <c r="C37" s="56" t="s">
        <v>57</v>
      </c>
      <c r="D37" s="117" t="s">
        <v>107</v>
      </c>
      <c r="E37" s="142" t="s">
        <v>12</v>
      </c>
      <c r="F37" s="125" t="s">
        <v>31</v>
      </c>
      <c r="G37" s="126" t="s">
        <v>200</v>
      </c>
      <c r="H37" s="140" t="s">
        <v>82</v>
      </c>
      <c r="I37" s="1" t="s">
        <v>83</v>
      </c>
      <c r="J37" s="130" t="s">
        <v>84</v>
      </c>
      <c r="K37" s="131" t="s">
        <v>183</v>
      </c>
    </row>
    <row r="38" spans="1:11" ht="27.75" customHeight="1">
      <c r="A38" s="124">
        <v>32</v>
      </c>
      <c r="B38" s="124">
        <v>32</v>
      </c>
      <c r="C38" s="56" t="s">
        <v>22</v>
      </c>
      <c r="D38" s="126" t="s">
        <v>157</v>
      </c>
      <c r="E38" s="127" t="s">
        <v>12</v>
      </c>
      <c r="F38" s="128" t="s">
        <v>120</v>
      </c>
      <c r="G38" s="2"/>
      <c r="H38" s="1" t="s">
        <v>20</v>
      </c>
      <c r="I38" s="1" t="s">
        <v>20</v>
      </c>
      <c r="J38" s="1" t="s">
        <v>21</v>
      </c>
      <c r="K38" s="131"/>
    </row>
    <row r="39" spans="1:11" ht="33" customHeight="1">
      <c r="A39" s="124">
        <v>33</v>
      </c>
      <c r="B39" s="124">
        <v>33</v>
      </c>
      <c r="C39" s="36" t="s">
        <v>148</v>
      </c>
      <c r="D39" s="117" t="s">
        <v>107</v>
      </c>
      <c r="E39" s="1" t="s">
        <v>7</v>
      </c>
      <c r="F39" s="36" t="s">
        <v>149</v>
      </c>
      <c r="G39" s="2"/>
      <c r="H39" s="9" t="s">
        <v>150</v>
      </c>
      <c r="I39" s="9" t="s">
        <v>192</v>
      </c>
      <c r="J39" s="9" t="s">
        <v>150</v>
      </c>
      <c r="K39" s="131"/>
    </row>
    <row r="40" spans="1:11" ht="27.75" customHeight="1">
      <c r="A40" s="124">
        <v>34</v>
      </c>
      <c r="B40" s="124">
        <v>34</v>
      </c>
      <c r="C40" s="132" t="s">
        <v>153</v>
      </c>
      <c r="D40" s="117" t="s">
        <v>107</v>
      </c>
      <c r="E40" s="85" t="s">
        <v>201</v>
      </c>
      <c r="F40" s="143" t="s">
        <v>56</v>
      </c>
      <c r="G40" s="143"/>
      <c r="H40" s="1" t="s">
        <v>208</v>
      </c>
      <c r="I40" s="1" t="s">
        <v>208</v>
      </c>
      <c r="J40" s="1" t="s">
        <v>89</v>
      </c>
      <c r="K40" s="1" t="s">
        <v>89</v>
      </c>
    </row>
    <row r="41" spans="1:10" ht="15">
      <c r="A41" s="144"/>
      <c r="C41" s="145" t="s">
        <v>8</v>
      </c>
      <c r="D41" s="146"/>
      <c r="E41" s="147"/>
      <c r="F41" s="148" t="s">
        <v>165</v>
      </c>
      <c r="G41" s="149"/>
      <c r="H41" s="147"/>
      <c r="I41" s="150"/>
      <c r="J41" s="151" t="s">
        <v>202</v>
      </c>
    </row>
    <row r="42" spans="1:10" ht="15">
      <c r="A42" s="144"/>
      <c r="C42" s="152" t="s">
        <v>9</v>
      </c>
      <c r="D42" s="153"/>
      <c r="E42" s="154"/>
      <c r="F42" s="152"/>
      <c r="G42" s="152"/>
      <c r="H42" s="152"/>
      <c r="I42" s="152"/>
      <c r="J42" s="155" t="s">
        <v>203</v>
      </c>
    </row>
    <row r="43" spans="3:10" ht="15">
      <c r="C43" s="152" t="s">
        <v>204</v>
      </c>
      <c r="D43" s="153"/>
      <c r="E43" s="154"/>
      <c r="F43" s="152"/>
      <c r="G43" s="152"/>
      <c r="H43" s="152"/>
      <c r="I43" s="152"/>
      <c r="J43" s="155" t="s">
        <v>205</v>
      </c>
    </row>
  </sheetData>
  <sheetProtection/>
  <mergeCells count="4">
    <mergeCell ref="A2:K2"/>
    <mergeCell ref="A3:K3"/>
    <mergeCell ref="A4:K4"/>
    <mergeCell ref="A5:F5"/>
  </mergeCells>
  <conditionalFormatting sqref="F12 F14:F16">
    <cfRule type="expression" priority="1" dxfId="1" stopIfTrue="1">
      <formula>'[2]DtКПЮ'!#REF!&gt;1</formula>
    </cfRule>
    <cfRule type="cellIs" priority="2" dxfId="35" operator="greaterThan" stopIfTrue="1">
      <formula>'[2]DtКПЮ'!#REF!&gt;1</formula>
    </cfRule>
  </conditionalFormatting>
  <conditionalFormatting sqref="D39 G39">
    <cfRule type="expression" priority="3" dxfId="1" stopIfTrue="1">
      <formula>'Элем. езда'!#REF!&gt;1</formula>
    </cfRule>
    <cfRule type="cellIs" priority="4" dxfId="35" operator="greaterThan" stopIfTrue="1">
      <formula>'Элем. езда'!#REF!&gt;1</formula>
    </cfRule>
  </conditionalFormatting>
  <conditionalFormatting sqref="D39 G39">
    <cfRule type="expression" priority="5" dxfId="10" stopIfTrue="1">
      <formula>'Элем. езда'!#REF!&gt;1</formula>
    </cfRule>
  </conditionalFormatting>
  <printOptions/>
  <pageMargins left="0" right="0" top="0" bottom="0" header="0.31496062992125984" footer="0.31496062992125984"/>
  <pageSetup fitToHeight="2" fitToWidth="1" horizontalDpi="600" verticalDpi="600" orientation="landscape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view="pageBreakPreview" zoomScale="90" zoomScaleSheetLayoutView="90" zoomScalePageLayoutView="0" workbookViewId="0" topLeftCell="A1">
      <selection activeCell="A1" sqref="A1:W1"/>
    </sheetView>
  </sheetViews>
  <sheetFormatPr defaultColWidth="9.00390625" defaultRowHeight="12.75"/>
  <cols>
    <col min="1" max="1" width="4.375" style="0" customWidth="1"/>
    <col min="2" max="2" width="18.375" style="0" customWidth="1"/>
    <col min="3" max="3" width="7.875" style="4" hidden="1" customWidth="1"/>
    <col min="4" max="4" width="10.75390625" style="5" hidden="1" customWidth="1"/>
    <col min="5" max="5" width="6.00390625" style="0" customWidth="1"/>
    <col min="6" max="6" width="33.875" style="0" customWidth="1"/>
    <col min="7" max="7" width="13.00390625" style="0" hidden="1" customWidth="1"/>
    <col min="8" max="9" width="14.625" style="3" hidden="1" customWidth="1"/>
    <col min="10" max="10" width="17.00390625" style="3" customWidth="1"/>
    <col min="11" max="11" width="7.375" style="31" customWidth="1"/>
    <col min="12" max="12" width="8.125" style="23" customWidth="1"/>
    <col min="13" max="13" width="6.375" style="0" customWidth="1"/>
    <col min="14" max="14" width="8.00390625" style="10" customWidth="1"/>
    <col min="15" max="15" width="9.125" style="27" customWidth="1"/>
    <col min="16" max="16" width="6.375" style="0" customWidth="1"/>
    <col min="17" max="17" width="8.375" style="31" customWidth="1"/>
    <col min="18" max="18" width="8.625" style="23" customWidth="1"/>
    <col min="19" max="19" width="7.375" style="0" customWidth="1"/>
    <col min="20" max="20" width="6.00390625" style="16" customWidth="1"/>
    <col min="21" max="21" width="7.875" style="16" customWidth="1"/>
    <col min="22" max="22" width="9.875" style="23" customWidth="1"/>
    <col min="23" max="23" width="9.125" style="4" customWidth="1"/>
  </cols>
  <sheetData>
    <row r="1" spans="1:24" ht="35.25" customHeight="1">
      <c r="A1" s="165" t="s">
        <v>172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t="s">
        <v>39</v>
      </c>
    </row>
    <row r="2" spans="1:23" ht="21" customHeight="1">
      <c r="A2" s="172" t="s">
        <v>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3" ht="22.5" customHeight="1">
      <c r="A3" s="188" t="s">
        <v>11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</row>
    <row r="4" spans="1:22" ht="18">
      <c r="A4" s="166" t="s">
        <v>78</v>
      </c>
      <c r="B4" s="166"/>
      <c r="C4" s="166"/>
      <c r="D4" s="166"/>
      <c r="E4" s="166"/>
      <c r="F4" s="166"/>
      <c r="G4" s="166"/>
      <c r="H4" s="166"/>
      <c r="I4" s="166"/>
      <c r="J4" s="16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</row>
    <row r="5" spans="1:24" ht="18" customHeight="1">
      <c r="A5" s="169" t="s">
        <v>140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48"/>
      <c r="X5" t="s">
        <v>25</v>
      </c>
    </row>
    <row r="6" spans="1:24" ht="21" customHeight="1">
      <c r="A6" s="12" t="s">
        <v>45</v>
      </c>
      <c r="B6" s="12"/>
      <c r="C6" s="13"/>
      <c r="D6" s="14"/>
      <c r="E6" s="12"/>
      <c r="F6" s="12"/>
      <c r="G6" s="15"/>
      <c r="H6" s="39"/>
      <c r="I6" s="39"/>
      <c r="J6" s="39"/>
      <c r="K6" s="49"/>
      <c r="L6" s="50"/>
      <c r="M6" s="51"/>
      <c r="N6" s="52"/>
      <c r="O6" s="53"/>
      <c r="P6" s="51"/>
      <c r="Q6" s="49"/>
      <c r="R6" s="50"/>
      <c r="S6" s="51"/>
      <c r="T6" s="54"/>
      <c r="U6" s="54"/>
      <c r="V6" s="176" t="s">
        <v>136</v>
      </c>
      <c r="W6" s="176"/>
      <c r="X6" s="59"/>
    </row>
    <row r="7" spans="1:23" ht="44.25" customHeight="1">
      <c r="A7" s="170" t="s">
        <v>10</v>
      </c>
      <c r="B7" s="163" t="s">
        <v>0</v>
      </c>
      <c r="C7" s="163" t="s">
        <v>1</v>
      </c>
      <c r="D7" s="201" t="s">
        <v>2</v>
      </c>
      <c r="E7" s="189" t="s">
        <v>3</v>
      </c>
      <c r="F7" s="179" t="s">
        <v>4</v>
      </c>
      <c r="G7" s="194" t="s">
        <v>2</v>
      </c>
      <c r="H7" s="194" t="s">
        <v>5</v>
      </c>
      <c r="I7" s="194" t="s">
        <v>91</v>
      </c>
      <c r="J7" s="163" t="s">
        <v>6</v>
      </c>
      <c r="K7" s="181" t="s">
        <v>26</v>
      </c>
      <c r="L7" s="182"/>
      <c r="M7" s="183"/>
      <c r="N7" s="181" t="s">
        <v>14</v>
      </c>
      <c r="O7" s="182"/>
      <c r="P7" s="183"/>
      <c r="Q7" s="181" t="s">
        <v>27</v>
      </c>
      <c r="R7" s="182"/>
      <c r="S7" s="183"/>
      <c r="T7" s="184" t="s">
        <v>15</v>
      </c>
      <c r="U7" s="173" t="s">
        <v>32</v>
      </c>
      <c r="V7" s="191" t="s">
        <v>19</v>
      </c>
      <c r="W7" s="167" t="s">
        <v>33</v>
      </c>
    </row>
    <row r="8" spans="1:23" ht="44.25" customHeight="1">
      <c r="A8" s="171"/>
      <c r="B8" s="164"/>
      <c r="C8" s="164"/>
      <c r="D8" s="202"/>
      <c r="E8" s="190"/>
      <c r="F8" s="180"/>
      <c r="G8" s="195"/>
      <c r="H8" s="195"/>
      <c r="I8" s="195"/>
      <c r="J8" s="164"/>
      <c r="K8" s="32" t="s">
        <v>16</v>
      </c>
      <c r="L8" s="29" t="s">
        <v>17</v>
      </c>
      <c r="M8" s="30" t="s">
        <v>18</v>
      </c>
      <c r="N8" s="32" t="s">
        <v>16</v>
      </c>
      <c r="O8" s="29" t="s">
        <v>17</v>
      </c>
      <c r="P8" s="30" t="s">
        <v>18</v>
      </c>
      <c r="Q8" s="32" t="s">
        <v>16</v>
      </c>
      <c r="R8" s="29" t="s">
        <v>17</v>
      </c>
      <c r="S8" s="30" t="s">
        <v>18</v>
      </c>
      <c r="T8" s="185"/>
      <c r="U8" s="173"/>
      <c r="V8" s="192"/>
      <c r="W8" s="167"/>
    </row>
    <row r="9" spans="1:23" s="6" customFormat="1" ht="31.5" customHeight="1">
      <c r="A9" s="7">
        <v>1</v>
      </c>
      <c r="B9" s="56" t="s">
        <v>48</v>
      </c>
      <c r="C9" s="1">
        <v>2000</v>
      </c>
      <c r="D9" s="126" t="s">
        <v>161</v>
      </c>
      <c r="E9" s="1" t="s">
        <v>30</v>
      </c>
      <c r="F9" s="36" t="s">
        <v>128</v>
      </c>
      <c r="G9" s="2"/>
      <c r="H9" s="1" t="s">
        <v>49</v>
      </c>
      <c r="I9" s="1" t="s">
        <v>127</v>
      </c>
      <c r="J9" s="1" t="s">
        <v>50</v>
      </c>
      <c r="K9" s="33">
        <v>228.5</v>
      </c>
      <c r="L9" s="26">
        <f>K9/3.7</f>
        <v>61.75675675675675</v>
      </c>
      <c r="M9" s="1">
        <v>1</v>
      </c>
      <c r="N9" s="34">
        <v>231.5</v>
      </c>
      <c r="O9" s="26">
        <f>N9/3.7</f>
        <v>62.567567567567565</v>
      </c>
      <c r="P9" s="1">
        <v>2</v>
      </c>
      <c r="Q9" s="75">
        <v>232.5</v>
      </c>
      <c r="R9" s="26">
        <f>Q9/3.7</f>
        <v>62.83783783783783</v>
      </c>
      <c r="S9" s="1">
        <v>1</v>
      </c>
      <c r="T9" s="17"/>
      <c r="U9" s="38">
        <f>K9+N9+Q9</f>
        <v>692.5</v>
      </c>
      <c r="V9" s="24">
        <f>AVERAGE(L9,O9,R9)</f>
        <v>62.387387387387385</v>
      </c>
      <c r="W9" s="11">
        <v>2</v>
      </c>
    </row>
    <row r="10" spans="1:23" s="6" customFormat="1" ht="39" customHeight="1">
      <c r="A10" s="7">
        <v>2</v>
      </c>
      <c r="B10" s="67" t="s">
        <v>63</v>
      </c>
      <c r="C10" s="1">
        <v>2000</v>
      </c>
      <c r="D10" s="86" t="s">
        <v>102</v>
      </c>
      <c r="E10" s="1">
        <v>2</v>
      </c>
      <c r="F10" s="36" t="s">
        <v>54</v>
      </c>
      <c r="G10" s="84" t="s">
        <v>103</v>
      </c>
      <c r="H10" s="1" t="s">
        <v>49</v>
      </c>
      <c r="I10" s="1" t="s">
        <v>127</v>
      </c>
      <c r="J10" s="1" t="s">
        <v>50</v>
      </c>
      <c r="K10" s="33">
        <v>226</v>
      </c>
      <c r="L10" s="26">
        <f>K10/3.7</f>
        <v>61.08108108108108</v>
      </c>
      <c r="M10" s="1">
        <v>2</v>
      </c>
      <c r="N10" s="34">
        <v>232</v>
      </c>
      <c r="O10" s="26">
        <f>N10/3.7</f>
        <v>62.7027027027027</v>
      </c>
      <c r="P10" s="1">
        <v>1</v>
      </c>
      <c r="Q10" s="75">
        <v>231.5</v>
      </c>
      <c r="R10" s="26">
        <f>Q10/3.7</f>
        <v>62.567567567567565</v>
      </c>
      <c r="S10" s="1">
        <v>2</v>
      </c>
      <c r="T10" s="17"/>
      <c r="U10" s="38">
        <f>K10+N10+Q10</f>
        <v>689.5</v>
      </c>
      <c r="V10" s="24">
        <f>AVERAGE(L10,O10,R10)</f>
        <v>62.11711711711712</v>
      </c>
      <c r="W10" s="11">
        <v>2</v>
      </c>
    </row>
    <row r="11" spans="2:19" ht="40.5" customHeight="1">
      <c r="B11" s="18" t="s">
        <v>8</v>
      </c>
      <c r="C11" s="19"/>
      <c r="D11" s="20"/>
      <c r="E11" s="21"/>
      <c r="F11" s="28"/>
      <c r="H11" s="22"/>
      <c r="I11" s="22"/>
      <c r="J11" s="28" t="s">
        <v>112</v>
      </c>
      <c r="S11" s="8"/>
    </row>
    <row r="12" spans="1:22" s="3" customFormat="1" ht="33" customHeight="1">
      <c r="A12"/>
      <c r="B12" s="18" t="s">
        <v>9</v>
      </c>
      <c r="C12" s="19"/>
      <c r="D12" s="20"/>
      <c r="E12" s="21"/>
      <c r="F12" s="28"/>
      <c r="H12" s="22"/>
      <c r="I12" s="22"/>
      <c r="J12" s="28" t="s">
        <v>42</v>
      </c>
      <c r="K12" s="31"/>
      <c r="L12" s="25"/>
      <c r="M12"/>
      <c r="N12" s="10"/>
      <c r="O12" s="27"/>
      <c r="P12"/>
      <c r="Q12" s="31"/>
      <c r="R12" s="25"/>
      <c r="S12"/>
      <c r="T12" s="16"/>
      <c r="U12" s="16"/>
      <c r="V12" s="25"/>
    </row>
  </sheetData>
  <sheetProtection/>
  <mergeCells count="23">
    <mergeCell ref="A4:V4"/>
    <mergeCell ref="A5:V5"/>
    <mergeCell ref="A1:W1"/>
    <mergeCell ref="A2:W2"/>
    <mergeCell ref="A3:W3"/>
    <mergeCell ref="V6:W6"/>
    <mergeCell ref="B7:B8"/>
    <mergeCell ref="C7:C8"/>
    <mergeCell ref="D7:D8"/>
    <mergeCell ref="G7:G8"/>
    <mergeCell ref="H7:H8"/>
    <mergeCell ref="W7:W8"/>
    <mergeCell ref="K7:M7"/>
    <mergeCell ref="Q7:S7"/>
    <mergeCell ref="T7:T8"/>
    <mergeCell ref="A7:A8"/>
    <mergeCell ref="E7:E8"/>
    <mergeCell ref="V7:V8"/>
    <mergeCell ref="J7:J8"/>
    <mergeCell ref="N7:P7"/>
    <mergeCell ref="U7:U8"/>
    <mergeCell ref="F7:F8"/>
    <mergeCell ref="I7:I8"/>
  </mergeCells>
  <conditionalFormatting sqref="F9">
    <cfRule type="expression" priority="1" dxfId="1" stopIfTrue="1">
      <formula>'[2]DtКПЮ'!#REF!&gt;1</formula>
    </cfRule>
    <cfRule type="cellIs" priority="2" dxfId="35" operator="greaterThan" stopIfTrue="1">
      <formula>'[2]DtКПЮ'!#REF!&gt;1</formula>
    </cfRule>
  </conditionalFormatting>
  <printOptions horizontalCentered="1"/>
  <pageMargins left="0.1968503937007874" right="0.1968503937007874" top="0.52" bottom="0.1968503937007874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view="pageBreakPreview" zoomScaleSheetLayoutView="100" zoomScalePageLayoutView="0" workbookViewId="0" topLeftCell="A1">
      <selection activeCell="A4" sqref="A4:U4"/>
    </sheetView>
  </sheetViews>
  <sheetFormatPr defaultColWidth="9.00390625" defaultRowHeight="12.75"/>
  <cols>
    <col min="1" max="1" width="4.375" style="0" customWidth="1"/>
    <col min="2" max="2" width="17.75390625" style="0" customWidth="1"/>
    <col min="3" max="3" width="7.125" style="4" customWidth="1"/>
    <col min="4" max="4" width="8.625" style="5" customWidth="1"/>
    <col min="5" max="5" width="4.625" style="0" customWidth="1"/>
    <col min="6" max="6" width="31.125" style="0" customWidth="1"/>
    <col min="7" max="7" width="7.125" style="0" hidden="1" customWidth="1"/>
    <col min="8" max="8" width="14.625" style="3" hidden="1" customWidth="1"/>
    <col min="9" max="9" width="17.00390625" style="3" customWidth="1"/>
    <col min="10" max="10" width="7.00390625" style="31" customWidth="1"/>
    <col min="11" max="11" width="7.375" style="23" customWidth="1"/>
    <col min="12" max="12" width="6.375" style="0" customWidth="1"/>
    <col min="13" max="13" width="6.375" style="10" customWidth="1"/>
    <col min="14" max="14" width="8.375" style="27" customWidth="1"/>
    <col min="15" max="15" width="6.375" style="0" customWidth="1"/>
    <col min="16" max="16" width="7.375" style="31" customWidth="1"/>
    <col min="17" max="17" width="7.375" style="23" customWidth="1"/>
    <col min="18" max="18" width="7.375" style="0" customWidth="1"/>
    <col min="19" max="20" width="6.00390625" style="16" customWidth="1"/>
    <col min="21" max="21" width="9.875" style="23" customWidth="1"/>
  </cols>
  <sheetData>
    <row r="1" spans="1:21" ht="35.25" customHeight="1">
      <c r="A1" s="165" t="s">
        <v>172</v>
      </c>
      <c r="B1" s="203"/>
      <c r="C1" s="203"/>
      <c r="D1" s="203"/>
      <c r="E1" s="203"/>
      <c r="F1" s="203"/>
      <c r="G1" s="203"/>
      <c r="H1" s="203"/>
      <c r="I1" s="203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1" ht="18">
      <c r="A2" s="205" t="s">
        <v>141</v>
      </c>
      <c r="B2" s="205"/>
      <c r="C2" s="205"/>
      <c r="D2" s="205"/>
      <c r="E2" s="205"/>
      <c r="F2" s="205"/>
      <c r="G2" s="205"/>
      <c r="H2" s="205"/>
      <c r="I2" s="205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1:22" ht="18">
      <c r="A3" s="166" t="s">
        <v>11</v>
      </c>
      <c r="B3" s="166"/>
      <c r="C3" s="166"/>
      <c r="D3" s="166"/>
      <c r="E3" s="166"/>
      <c r="F3" s="166"/>
      <c r="G3" s="166"/>
      <c r="H3" s="166"/>
      <c r="I3" s="16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t="s">
        <v>142</v>
      </c>
    </row>
    <row r="4" spans="1:22" ht="12.75">
      <c r="A4" s="169" t="s">
        <v>138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t="s">
        <v>143</v>
      </c>
    </row>
    <row r="5" spans="1:21" ht="21" customHeight="1">
      <c r="A5" s="12" t="s">
        <v>146</v>
      </c>
      <c r="B5" s="12"/>
      <c r="C5" s="13"/>
      <c r="D5" s="14"/>
      <c r="E5" s="12"/>
      <c r="F5" s="12"/>
      <c r="G5" s="15"/>
      <c r="H5" s="113"/>
      <c r="I5" s="113"/>
      <c r="U5" s="114" t="s">
        <v>136</v>
      </c>
    </row>
    <row r="6" spans="1:21" ht="44.25" customHeight="1">
      <c r="A6" s="170" t="s">
        <v>10</v>
      </c>
      <c r="B6" s="163" t="s">
        <v>0</v>
      </c>
      <c r="C6" s="163" t="s">
        <v>1</v>
      </c>
      <c r="D6" s="201" t="s">
        <v>2</v>
      </c>
      <c r="E6" s="189" t="s">
        <v>3</v>
      </c>
      <c r="F6" s="179" t="s">
        <v>4</v>
      </c>
      <c r="G6" s="194" t="s">
        <v>2</v>
      </c>
      <c r="H6" s="194" t="s">
        <v>5</v>
      </c>
      <c r="I6" s="163" t="s">
        <v>6</v>
      </c>
      <c r="J6" s="181" t="s">
        <v>26</v>
      </c>
      <c r="K6" s="182"/>
      <c r="L6" s="183"/>
      <c r="M6" s="181" t="s">
        <v>14</v>
      </c>
      <c r="N6" s="182"/>
      <c r="O6" s="183"/>
      <c r="P6" s="181" t="s">
        <v>27</v>
      </c>
      <c r="Q6" s="182"/>
      <c r="R6" s="183"/>
      <c r="S6" s="184" t="s">
        <v>15</v>
      </c>
      <c r="T6" s="184" t="s">
        <v>32</v>
      </c>
      <c r="U6" s="191" t="s">
        <v>19</v>
      </c>
    </row>
    <row r="7" spans="1:21" ht="44.25" customHeight="1">
      <c r="A7" s="171"/>
      <c r="B7" s="164"/>
      <c r="C7" s="164"/>
      <c r="D7" s="202"/>
      <c r="E7" s="190"/>
      <c r="F7" s="180"/>
      <c r="G7" s="195"/>
      <c r="H7" s="195"/>
      <c r="I7" s="164"/>
      <c r="J7" s="32" t="s">
        <v>16</v>
      </c>
      <c r="K7" s="29" t="s">
        <v>17</v>
      </c>
      <c r="L7" s="30" t="s">
        <v>18</v>
      </c>
      <c r="M7" s="32" t="s">
        <v>16</v>
      </c>
      <c r="N7" s="29" t="s">
        <v>17</v>
      </c>
      <c r="O7" s="30" t="s">
        <v>18</v>
      </c>
      <c r="P7" s="32" t="s">
        <v>16</v>
      </c>
      <c r="Q7" s="29" t="s">
        <v>17</v>
      </c>
      <c r="R7" s="30" t="s">
        <v>18</v>
      </c>
      <c r="S7" s="185"/>
      <c r="T7" s="185"/>
      <c r="U7" s="192"/>
    </row>
    <row r="8" spans="1:21" s="6" customFormat="1" ht="31.5" customHeight="1">
      <c r="A8" s="7">
        <v>1</v>
      </c>
      <c r="B8" s="56" t="s">
        <v>58</v>
      </c>
      <c r="C8" s="1">
        <v>2007</v>
      </c>
      <c r="D8" s="126" t="s">
        <v>166</v>
      </c>
      <c r="E8" s="61" t="s">
        <v>29</v>
      </c>
      <c r="F8" s="63" t="s">
        <v>60</v>
      </c>
      <c r="G8" s="2"/>
      <c r="H8" s="1"/>
      <c r="I8" s="1" t="s">
        <v>21</v>
      </c>
      <c r="J8" s="33">
        <v>110.5</v>
      </c>
      <c r="K8" s="26">
        <f>J8/1.8</f>
        <v>61.388888888888886</v>
      </c>
      <c r="L8" s="1">
        <v>1</v>
      </c>
      <c r="M8" s="34">
        <v>107</v>
      </c>
      <c r="N8" s="26">
        <f>M8/1.8</f>
        <v>59.44444444444444</v>
      </c>
      <c r="O8" s="1">
        <v>3</v>
      </c>
      <c r="P8" s="34">
        <v>114</v>
      </c>
      <c r="Q8" s="26">
        <f>P8/1.8</f>
        <v>63.33333333333333</v>
      </c>
      <c r="R8" s="11">
        <v>1</v>
      </c>
      <c r="S8" s="17">
        <v>1</v>
      </c>
      <c r="T8" s="38">
        <f>J8+M8+P8</f>
        <v>331.5</v>
      </c>
      <c r="U8" s="24">
        <f>AVERAGE(K8,N8,Q8)</f>
        <v>61.388888888888886</v>
      </c>
    </row>
    <row r="9" spans="1:21" s="6" customFormat="1" ht="31.5" customHeight="1">
      <c r="A9" s="7">
        <v>2</v>
      </c>
      <c r="B9" s="46" t="s">
        <v>116</v>
      </c>
      <c r="C9" s="1">
        <v>1983</v>
      </c>
      <c r="D9" s="1" t="s">
        <v>107</v>
      </c>
      <c r="E9" s="61" t="s">
        <v>7</v>
      </c>
      <c r="F9" s="36" t="s">
        <v>55</v>
      </c>
      <c r="G9" s="2"/>
      <c r="H9" s="1"/>
      <c r="I9" s="1" t="s">
        <v>21</v>
      </c>
      <c r="J9" s="33">
        <v>106</v>
      </c>
      <c r="K9" s="26">
        <f>J9/1.8</f>
        <v>58.888888888888886</v>
      </c>
      <c r="L9" s="1">
        <v>2</v>
      </c>
      <c r="M9" s="34">
        <v>108.5</v>
      </c>
      <c r="N9" s="26">
        <f>M9/1.8</f>
        <v>60.27777777777778</v>
      </c>
      <c r="O9" s="1">
        <v>2</v>
      </c>
      <c r="P9" s="34">
        <v>110.5</v>
      </c>
      <c r="Q9" s="26">
        <f>P9/1.8</f>
        <v>61.388888888888886</v>
      </c>
      <c r="R9" s="11">
        <v>2</v>
      </c>
      <c r="S9" s="17">
        <v>1</v>
      </c>
      <c r="T9" s="38">
        <f>J9+M9+P9</f>
        <v>325</v>
      </c>
      <c r="U9" s="24">
        <f>AVERAGE(K9,N9,Q9)</f>
        <v>60.18518518518518</v>
      </c>
    </row>
    <row r="10" spans="1:21" s="6" customFormat="1" ht="31.5" customHeight="1">
      <c r="A10" s="7">
        <v>3</v>
      </c>
      <c r="B10" s="56" t="s">
        <v>147</v>
      </c>
      <c r="C10" s="1">
        <v>1980</v>
      </c>
      <c r="D10" s="1" t="s">
        <v>107</v>
      </c>
      <c r="E10" s="85" t="s">
        <v>7</v>
      </c>
      <c r="F10" s="36" t="s">
        <v>120</v>
      </c>
      <c r="G10" s="2"/>
      <c r="H10" s="1"/>
      <c r="I10" s="1" t="s">
        <v>21</v>
      </c>
      <c r="J10" s="33">
        <v>106</v>
      </c>
      <c r="K10" s="26">
        <f>J10/1.8</f>
        <v>58.888888888888886</v>
      </c>
      <c r="L10" s="1">
        <v>2</v>
      </c>
      <c r="M10" s="34">
        <v>105.5</v>
      </c>
      <c r="N10" s="26">
        <f>M10/1.8</f>
        <v>58.61111111111111</v>
      </c>
      <c r="O10" s="1">
        <v>4</v>
      </c>
      <c r="P10" s="34">
        <v>109.5</v>
      </c>
      <c r="Q10" s="26">
        <f>P10/1.8</f>
        <v>60.83333333333333</v>
      </c>
      <c r="R10" s="11">
        <v>3</v>
      </c>
      <c r="S10" s="17"/>
      <c r="T10" s="38">
        <f>J10+M10+P10</f>
        <v>321</v>
      </c>
      <c r="U10" s="24">
        <f>AVERAGE(K10,N10,Q10)</f>
        <v>59.444444444444436</v>
      </c>
    </row>
    <row r="11" spans="1:21" s="6" customFormat="1" ht="31.5" customHeight="1">
      <c r="A11" s="7">
        <v>4</v>
      </c>
      <c r="B11" s="36" t="s">
        <v>148</v>
      </c>
      <c r="C11" s="1">
        <v>2003</v>
      </c>
      <c r="D11" s="1" t="s">
        <v>107</v>
      </c>
      <c r="E11" s="61" t="s">
        <v>7</v>
      </c>
      <c r="F11" s="36" t="s">
        <v>149</v>
      </c>
      <c r="G11" s="2"/>
      <c r="H11" s="1"/>
      <c r="I11" s="9" t="s">
        <v>150</v>
      </c>
      <c r="J11" s="33">
        <v>99</v>
      </c>
      <c r="K11" s="26">
        <f>J11/1.8</f>
        <v>55</v>
      </c>
      <c r="L11" s="1">
        <v>4</v>
      </c>
      <c r="M11" s="34">
        <v>109</v>
      </c>
      <c r="N11" s="26">
        <f>M11/1.8</f>
        <v>60.55555555555556</v>
      </c>
      <c r="O11" s="1">
        <v>1</v>
      </c>
      <c r="P11" s="34">
        <v>106</v>
      </c>
      <c r="Q11" s="26">
        <f>P11/1.8</f>
        <v>58.888888888888886</v>
      </c>
      <c r="R11" s="11">
        <v>4</v>
      </c>
      <c r="S11" s="17"/>
      <c r="T11" s="38">
        <f>J11+M11+P11</f>
        <v>314</v>
      </c>
      <c r="U11" s="24">
        <f>AVERAGE(K11,N11,Q11)</f>
        <v>58.14814814814815</v>
      </c>
    </row>
    <row r="12" spans="2:18" ht="33" customHeight="1">
      <c r="B12" s="18" t="s">
        <v>8</v>
      </c>
      <c r="C12" s="19"/>
      <c r="D12" s="20"/>
      <c r="E12" s="21"/>
      <c r="H12" s="115" t="s">
        <v>144</v>
      </c>
      <c r="I12" s="115" t="s">
        <v>151</v>
      </c>
      <c r="R12" s="8"/>
    </row>
    <row r="13" spans="1:21" s="3" customFormat="1" ht="33" customHeight="1">
      <c r="A13"/>
      <c r="B13" s="18" t="s">
        <v>9</v>
      </c>
      <c r="C13" s="19"/>
      <c r="D13" s="20"/>
      <c r="E13" s="21"/>
      <c r="H13" s="115" t="s">
        <v>145</v>
      </c>
      <c r="I13" s="115" t="s">
        <v>152</v>
      </c>
      <c r="J13" s="31"/>
      <c r="K13" s="25"/>
      <c r="L13"/>
      <c r="M13" s="10"/>
      <c r="N13" s="27"/>
      <c r="O13"/>
      <c r="P13" s="31"/>
      <c r="Q13" s="25"/>
      <c r="R13"/>
      <c r="S13" s="16"/>
      <c r="T13" s="16"/>
      <c r="U13" s="25"/>
    </row>
  </sheetData>
  <sheetProtection/>
  <mergeCells count="19">
    <mergeCell ref="E6:E7"/>
    <mergeCell ref="A6:A7"/>
    <mergeCell ref="B6:B7"/>
    <mergeCell ref="C6:C7"/>
    <mergeCell ref="D6:D7"/>
    <mergeCell ref="U6:U7"/>
    <mergeCell ref="G6:G7"/>
    <mergeCell ref="I6:I7"/>
    <mergeCell ref="J6:L6"/>
    <mergeCell ref="F6:F7"/>
    <mergeCell ref="S6:S7"/>
    <mergeCell ref="M6:O6"/>
    <mergeCell ref="A1:U1"/>
    <mergeCell ref="A2:U2"/>
    <mergeCell ref="A3:U3"/>
    <mergeCell ref="A4:U4"/>
    <mergeCell ref="P6:R6"/>
    <mergeCell ref="H6:H7"/>
    <mergeCell ref="T6:T7"/>
  </mergeCells>
  <conditionalFormatting sqref="G10:H11 C10:C11">
    <cfRule type="expression" priority="1" dxfId="1" stopIfTrue="1">
      <formula>'Элем. езда'!#REF!&gt;1</formula>
    </cfRule>
    <cfRule type="cellIs" priority="2" dxfId="35" operator="greaterThan" stopIfTrue="1">
      <formula>'Элем. езда'!#REF!&gt;1</formula>
    </cfRule>
  </conditionalFormatting>
  <conditionalFormatting sqref="G8:H9 C8:C9">
    <cfRule type="expression" priority="3" dxfId="1" stopIfTrue="1">
      <formula>'Элем. езда'!#REF!&gt;1</formula>
    </cfRule>
    <cfRule type="cellIs" priority="4" dxfId="35" operator="greaterThan" stopIfTrue="1">
      <formula>'Элем. езда'!#REF!&gt;1</formula>
    </cfRule>
  </conditionalFormatting>
  <conditionalFormatting sqref="G8:H9 C8:C9">
    <cfRule type="expression" priority="5" dxfId="10" stopIfTrue="1">
      <formula>'Элем. езда'!#REF!&gt;1</formula>
    </cfRule>
  </conditionalFormatting>
  <conditionalFormatting sqref="G10:H11 C10:C11">
    <cfRule type="expression" priority="6" dxfId="10" stopIfTrue="1">
      <formula>'Элем. езда'!#REF!&gt;1</formula>
    </cfRule>
  </conditionalFormatting>
  <conditionalFormatting sqref="F8">
    <cfRule type="expression" priority="7" dxfId="1" stopIfTrue="1">
      <formula>'[2]DtКПЮ'!#REF!&gt;1</formula>
    </cfRule>
    <cfRule type="cellIs" priority="8" dxfId="35" operator="greaterThan" stopIfTrue="1">
      <formula>'[2]DtКПЮ'!#REF!&gt;1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"/>
  <sheetViews>
    <sheetView view="pageBreakPreview" zoomScaleSheetLayoutView="100" zoomScalePageLayoutView="0" workbookViewId="0" topLeftCell="A1">
      <selection activeCell="A3" sqref="A3:M3"/>
    </sheetView>
  </sheetViews>
  <sheetFormatPr defaultColWidth="9.00390625" defaultRowHeight="12.75"/>
  <cols>
    <col min="1" max="1" width="4.375" style="0" customWidth="1"/>
    <col min="2" max="2" width="15.125" style="0" customWidth="1"/>
    <col min="3" max="3" width="7.125" style="4" hidden="1" customWidth="1"/>
    <col min="4" max="4" width="9.375" style="5" hidden="1" customWidth="1"/>
    <col min="5" max="5" width="6.25390625" style="0" customWidth="1"/>
    <col min="6" max="6" width="36.375" style="0" customWidth="1"/>
    <col min="7" max="7" width="11.00390625" style="0" hidden="1" customWidth="1"/>
    <col min="8" max="9" width="15.875" style="3" hidden="1" customWidth="1"/>
    <col min="10" max="10" width="17.00390625" style="3" customWidth="1"/>
    <col min="11" max="11" width="14.25390625" style="23" customWidth="1"/>
    <col min="12" max="12" width="15.00390625" style="0" customWidth="1"/>
    <col min="13" max="13" width="9.125" style="4" customWidth="1"/>
  </cols>
  <sheetData>
    <row r="1" ht="33" customHeight="1"/>
    <row r="2" spans="1:13" ht="35.25" customHeight="1">
      <c r="A2" s="165" t="s">
        <v>172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28.5" customHeight="1">
      <c r="A3" s="172" t="s">
        <v>41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28.5" customHeight="1">
      <c r="A4" s="207" t="s">
        <v>159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s="57" customFormat="1" ht="19.5" customHeight="1">
      <c r="A5" s="169" t="s">
        <v>154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4" ht="21" customHeight="1">
      <c r="A6" s="12" t="s">
        <v>45</v>
      </c>
      <c r="B6" s="12"/>
      <c r="C6" s="13"/>
      <c r="D6" s="14"/>
      <c r="E6" s="12"/>
      <c r="F6" s="12"/>
      <c r="G6" s="15"/>
      <c r="H6" s="39"/>
      <c r="I6" s="39"/>
      <c r="J6" s="39"/>
      <c r="K6" s="50"/>
      <c r="L6" s="208" t="s">
        <v>155</v>
      </c>
      <c r="M6" s="208"/>
      <c r="N6" s="59"/>
    </row>
    <row r="7" spans="1:13" ht="44.25" customHeight="1">
      <c r="A7" s="170" t="s">
        <v>10</v>
      </c>
      <c r="B7" s="175" t="s">
        <v>0</v>
      </c>
      <c r="C7" s="175" t="s">
        <v>1</v>
      </c>
      <c r="D7" s="196" t="s">
        <v>2</v>
      </c>
      <c r="E7" s="161" t="s">
        <v>3</v>
      </c>
      <c r="F7" s="162" t="s">
        <v>4</v>
      </c>
      <c r="G7" s="197" t="s">
        <v>2</v>
      </c>
      <c r="H7" s="197" t="s">
        <v>5</v>
      </c>
      <c r="I7" s="194" t="s">
        <v>91</v>
      </c>
      <c r="J7" s="175" t="s">
        <v>6</v>
      </c>
      <c r="K7" s="181" t="s">
        <v>93</v>
      </c>
      <c r="L7" s="183"/>
      <c r="M7" s="167" t="s">
        <v>81</v>
      </c>
    </row>
    <row r="8" spans="1:13" ht="44.25" customHeight="1">
      <c r="A8" s="171"/>
      <c r="B8" s="175"/>
      <c r="C8" s="175"/>
      <c r="D8" s="196"/>
      <c r="E8" s="161"/>
      <c r="F8" s="162"/>
      <c r="G8" s="197"/>
      <c r="H8" s="197"/>
      <c r="I8" s="195"/>
      <c r="J8" s="175"/>
      <c r="K8" s="66" t="s">
        <v>80</v>
      </c>
      <c r="L8" s="68" t="s">
        <v>156</v>
      </c>
      <c r="M8" s="167"/>
    </row>
    <row r="9" spans="1:13" s="6" customFormat="1" ht="31.5" customHeight="1">
      <c r="A9" s="7">
        <v>1</v>
      </c>
      <c r="B9" s="67" t="s">
        <v>51</v>
      </c>
      <c r="C9" s="1">
        <v>2004</v>
      </c>
      <c r="D9" s="84" t="s">
        <v>105</v>
      </c>
      <c r="E9" s="1" t="s">
        <v>12</v>
      </c>
      <c r="F9" s="62" t="s">
        <v>54</v>
      </c>
      <c r="G9" s="84" t="s">
        <v>104</v>
      </c>
      <c r="H9" s="1" t="s">
        <v>49</v>
      </c>
      <c r="I9" s="1" t="s">
        <v>88</v>
      </c>
      <c r="J9" s="1" t="s">
        <v>50</v>
      </c>
      <c r="K9" s="69">
        <v>1</v>
      </c>
      <c r="L9" s="70">
        <v>1</v>
      </c>
      <c r="M9" s="11">
        <f>K9+L9</f>
        <v>2</v>
      </c>
    </row>
    <row r="10" spans="1:13" s="6" customFormat="1" ht="31.5" customHeight="1">
      <c r="A10" s="7">
        <v>2</v>
      </c>
      <c r="B10" s="67" t="s">
        <v>52</v>
      </c>
      <c r="C10" s="1">
        <v>2005</v>
      </c>
      <c r="D10" s="84" t="s">
        <v>106</v>
      </c>
      <c r="E10" s="61" t="s">
        <v>12</v>
      </c>
      <c r="F10" s="74" t="s">
        <v>56</v>
      </c>
      <c r="G10" s="2"/>
      <c r="H10" s="1" t="s">
        <v>28</v>
      </c>
      <c r="I10" s="1" t="s">
        <v>28</v>
      </c>
      <c r="J10" s="1" t="s">
        <v>89</v>
      </c>
      <c r="K10" s="69">
        <v>2</v>
      </c>
      <c r="L10" s="70">
        <v>2</v>
      </c>
      <c r="M10" s="11">
        <f>K10+L10</f>
        <v>4</v>
      </c>
    </row>
    <row r="11" spans="1:13" s="6" customFormat="1" ht="31.5" customHeight="1">
      <c r="A11" s="7">
        <v>3</v>
      </c>
      <c r="B11" s="56" t="s">
        <v>22</v>
      </c>
      <c r="C11" s="1">
        <v>2004</v>
      </c>
      <c r="D11" s="84" t="s">
        <v>157</v>
      </c>
      <c r="E11" s="1" t="s">
        <v>12</v>
      </c>
      <c r="F11" s="63" t="s">
        <v>120</v>
      </c>
      <c r="G11" s="84"/>
      <c r="H11" s="9" t="s">
        <v>20</v>
      </c>
      <c r="I11" s="1" t="s">
        <v>20</v>
      </c>
      <c r="J11" s="1" t="s">
        <v>21</v>
      </c>
      <c r="K11" s="69">
        <v>3</v>
      </c>
      <c r="L11" s="70">
        <v>3</v>
      </c>
      <c r="M11" s="11">
        <v>6</v>
      </c>
    </row>
    <row r="12" spans="2:10" ht="28.5" customHeight="1">
      <c r="B12" s="18" t="s">
        <v>8</v>
      </c>
      <c r="C12" s="19"/>
      <c r="D12" s="20"/>
      <c r="E12" s="21"/>
      <c r="F12" s="28"/>
      <c r="H12" s="22"/>
      <c r="I12" s="22"/>
      <c r="J12" s="28" t="s">
        <v>112</v>
      </c>
    </row>
    <row r="13" spans="1:12" s="3" customFormat="1" ht="20.25" customHeight="1">
      <c r="A13"/>
      <c r="B13" s="18" t="s">
        <v>9</v>
      </c>
      <c r="C13" s="19"/>
      <c r="D13" s="20"/>
      <c r="E13" s="21"/>
      <c r="F13" s="28"/>
      <c r="H13" s="22"/>
      <c r="I13" s="22"/>
      <c r="J13" s="28" t="s">
        <v>42</v>
      </c>
      <c r="K13" s="25"/>
      <c r="L13"/>
    </row>
  </sheetData>
  <sheetProtection/>
  <mergeCells count="17">
    <mergeCell ref="A7:A8"/>
    <mergeCell ref="I7:I8"/>
    <mergeCell ref="M7:M8"/>
    <mergeCell ref="A2:M2"/>
    <mergeCell ref="A4:M4"/>
    <mergeCell ref="A5:M5"/>
    <mergeCell ref="L6:M6"/>
    <mergeCell ref="A3:M3"/>
    <mergeCell ref="K7:L7"/>
    <mergeCell ref="B7:B8"/>
    <mergeCell ref="J7:J8"/>
    <mergeCell ref="F7:F8"/>
    <mergeCell ref="G7:G8"/>
    <mergeCell ref="C7:C8"/>
    <mergeCell ref="H7:H8"/>
    <mergeCell ref="D7:D8"/>
    <mergeCell ref="E7:E8"/>
  </mergeCells>
  <conditionalFormatting sqref="F11">
    <cfRule type="expression" priority="1" dxfId="1" stopIfTrue="1">
      <formula>'[2]DtКПЮ'!#REF!&gt;1</formula>
    </cfRule>
    <cfRule type="cellIs" priority="2" dxfId="35" operator="greaterThan" stopIfTrue="1">
      <formula>'[2]DtКПЮ'!#REF!&gt;1</formula>
    </cfRule>
  </conditionalFormatting>
  <printOptions horizontalCentered="1"/>
  <pageMargins left="0.1968503937007874" right="0.1968503937007874" top="0.4724409448818898" bottom="0.1968503937007874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"/>
  <sheetViews>
    <sheetView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7.125" style="4" hidden="1" customWidth="1"/>
    <col min="4" max="4" width="11.00390625" style="5" hidden="1" customWidth="1"/>
    <col min="5" max="5" width="8.375" style="0" customWidth="1"/>
    <col min="6" max="6" width="33.875" style="0" customWidth="1"/>
    <col min="7" max="7" width="13.625" style="0" hidden="1" customWidth="1"/>
    <col min="8" max="8" width="14.625" style="3" hidden="1" customWidth="1"/>
    <col min="9" max="9" width="0.12890625" style="3" customWidth="1"/>
    <col min="10" max="10" width="17.00390625" style="3" customWidth="1"/>
    <col min="11" max="11" width="13.75390625" style="16" customWidth="1"/>
    <col min="12" max="12" width="14.75390625" style="23" customWidth="1"/>
    <col min="13" max="13" width="13.25390625" style="4" customWidth="1"/>
  </cols>
  <sheetData>
    <row r="1" ht="48.75" customHeight="1"/>
    <row r="2" spans="1:17" ht="35.25" customHeight="1">
      <c r="A2" s="165" t="s">
        <v>172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81"/>
      <c r="O2" s="81"/>
      <c r="P2" s="81"/>
      <c r="Q2" s="81"/>
    </row>
    <row r="3" spans="1:17" ht="34.5" customHeight="1">
      <c r="A3" s="172" t="s">
        <v>41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81"/>
      <c r="O3" s="81"/>
      <c r="P3" s="81"/>
      <c r="Q3" s="81"/>
    </row>
    <row r="4" spans="1:17" ht="27.75" customHeight="1">
      <c r="A4" s="207" t="s">
        <v>160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81"/>
      <c r="O4" s="81"/>
      <c r="P4" s="81"/>
      <c r="Q4" s="81"/>
    </row>
    <row r="5" spans="1:17" ht="17.25" customHeight="1">
      <c r="A5" s="169" t="s">
        <v>154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48"/>
      <c r="N5" s="81"/>
      <c r="O5" s="81"/>
      <c r="P5" s="81"/>
      <c r="Q5" s="81"/>
    </row>
    <row r="6" spans="1:17" ht="21" customHeight="1">
      <c r="A6" s="12" t="s">
        <v>45</v>
      </c>
      <c r="B6" s="12"/>
      <c r="C6" s="13"/>
      <c r="D6" s="14"/>
      <c r="E6" s="12"/>
      <c r="F6" s="12"/>
      <c r="G6" s="15"/>
      <c r="H6" s="39"/>
      <c r="I6" s="39"/>
      <c r="J6" s="39"/>
      <c r="K6" s="54"/>
      <c r="L6" s="176" t="s">
        <v>155</v>
      </c>
      <c r="M6" s="176"/>
      <c r="N6" s="59"/>
      <c r="O6" s="81"/>
      <c r="P6" s="81"/>
      <c r="Q6" s="81"/>
    </row>
    <row r="7" spans="1:17" ht="44.25" customHeight="1">
      <c r="A7" s="170" t="s">
        <v>10</v>
      </c>
      <c r="B7" s="163" t="s">
        <v>0</v>
      </c>
      <c r="C7" s="163" t="s">
        <v>1</v>
      </c>
      <c r="D7" s="201" t="s">
        <v>2</v>
      </c>
      <c r="E7" s="189" t="s">
        <v>3</v>
      </c>
      <c r="F7" s="179" t="s">
        <v>4</v>
      </c>
      <c r="G7" s="194" t="s">
        <v>2</v>
      </c>
      <c r="H7" s="194" t="s">
        <v>5</v>
      </c>
      <c r="I7" s="194" t="s">
        <v>91</v>
      </c>
      <c r="J7" s="163" t="s">
        <v>6</v>
      </c>
      <c r="K7" s="209" t="s">
        <v>93</v>
      </c>
      <c r="L7" s="210"/>
      <c r="M7" s="167" t="s">
        <v>81</v>
      </c>
      <c r="N7" s="81"/>
      <c r="O7" s="81"/>
      <c r="P7" s="81"/>
      <c r="Q7" s="81"/>
    </row>
    <row r="8" spans="1:13" ht="44.25" customHeight="1">
      <c r="A8" s="171"/>
      <c r="B8" s="164"/>
      <c r="C8" s="164"/>
      <c r="D8" s="202"/>
      <c r="E8" s="190"/>
      <c r="F8" s="180"/>
      <c r="G8" s="195"/>
      <c r="H8" s="195"/>
      <c r="I8" s="195"/>
      <c r="J8" s="164"/>
      <c r="K8" s="78" t="s">
        <v>94</v>
      </c>
      <c r="L8" s="71" t="s">
        <v>95</v>
      </c>
      <c r="M8" s="167"/>
    </row>
    <row r="9" spans="1:13" s="6" customFormat="1" ht="31.5" customHeight="1">
      <c r="A9" s="7">
        <v>1</v>
      </c>
      <c r="B9" s="56" t="s">
        <v>48</v>
      </c>
      <c r="C9" s="117">
        <v>2000</v>
      </c>
      <c r="D9" s="84" t="s">
        <v>161</v>
      </c>
      <c r="E9" s="61" t="s">
        <v>30</v>
      </c>
      <c r="F9" s="36" t="s">
        <v>163</v>
      </c>
      <c r="G9" s="84" t="s">
        <v>164</v>
      </c>
      <c r="H9" s="1" t="s">
        <v>49</v>
      </c>
      <c r="I9" s="1" t="s">
        <v>127</v>
      </c>
      <c r="J9" s="1" t="s">
        <v>50</v>
      </c>
      <c r="K9" s="79">
        <v>2</v>
      </c>
      <c r="L9" s="80">
        <v>1</v>
      </c>
      <c r="M9" s="80">
        <v>3</v>
      </c>
    </row>
    <row r="10" spans="1:13" s="6" customFormat="1" ht="31.5" customHeight="1">
      <c r="A10" s="7">
        <v>2</v>
      </c>
      <c r="B10" s="46" t="s">
        <v>63</v>
      </c>
      <c r="C10" s="117">
        <v>2000</v>
      </c>
      <c r="D10" s="84" t="s">
        <v>102</v>
      </c>
      <c r="E10" s="117">
        <v>2</v>
      </c>
      <c r="F10" s="62" t="s">
        <v>54</v>
      </c>
      <c r="G10" s="84" t="s">
        <v>104</v>
      </c>
      <c r="H10" s="1" t="s">
        <v>49</v>
      </c>
      <c r="I10" s="1" t="s">
        <v>127</v>
      </c>
      <c r="J10" s="1" t="s">
        <v>50</v>
      </c>
      <c r="K10" s="79">
        <v>1</v>
      </c>
      <c r="L10" s="80">
        <v>2</v>
      </c>
      <c r="M10" s="80">
        <v>3</v>
      </c>
    </row>
    <row r="11" spans="1:13" s="6" customFormat="1" ht="31.5" customHeight="1">
      <c r="A11" s="7"/>
      <c r="B11" s="46" t="s">
        <v>153</v>
      </c>
      <c r="C11" s="117">
        <v>2001</v>
      </c>
      <c r="D11" s="85" t="s">
        <v>107</v>
      </c>
      <c r="E11" s="117">
        <v>3</v>
      </c>
      <c r="F11" s="74" t="s">
        <v>56</v>
      </c>
      <c r="G11" s="85" t="s">
        <v>165</v>
      </c>
      <c r="H11" s="1" t="s">
        <v>28</v>
      </c>
      <c r="I11" s="1"/>
      <c r="J11" s="1" t="s">
        <v>89</v>
      </c>
      <c r="K11" s="79">
        <v>3</v>
      </c>
      <c r="L11" s="70" t="s">
        <v>92</v>
      </c>
      <c r="M11" s="80" t="s">
        <v>158</v>
      </c>
    </row>
    <row r="12" spans="2:10" ht="40.5" customHeight="1">
      <c r="B12" s="18" t="s">
        <v>8</v>
      </c>
      <c r="C12" s="19"/>
      <c r="D12" s="20"/>
      <c r="E12" s="21"/>
      <c r="F12" s="28"/>
      <c r="H12" s="22"/>
      <c r="I12" s="22"/>
      <c r="J12" s="28" t="s">
        <v>112</v>
      </c>
    </row>
    <row r="13" spans="1:12" s="3" customFormat="1" ht="33" customHeight="1">
      <c r="A13"/>
      <c r="B13" s="18" t="s">
        <v>9</v>
      </c>
      <c r="C13" s="19"/>
      <c r="D13" s="20"/>
      <c r="E13" s="21"/>
      <c r="F13" s="28"/>
      <c r="H13" s="22"/>
      <c r="I13" s="22"/>
      <c r="J13" s="28" t="s">
        <v>42</v>
      </c>
      <c r="K13" s="16"/>
      <c r="L13" s="25"/>
    </row>
  </sheetData>
  <sheetProtection/>
  <mergeCells count="17">
    <mergeCell ref="A2:M2"/>
    <mergeCell ref="A3:M3"/>
    <mergeCell ref="A4:M4"/>
    <mergeCell ref="F7:F8"/>
    <mergeCell ref="G7:G8"/>
    <mergeCell ref="H7:H8"/>
    <mergeCell ref="M7:M8"/>
    <mergeCell ref="I7:I8"/>
    <mergeCell ref="A7:A8"/>
    <mergeCell ref="E7:E8"/>
    <mergeCell ref="J7:J8"/>
    <mergeCell ref="A5:L5"/>
    <mergeCell ref="L6:M6"/>
    <mergeCell ref="K7:L7"/>
    <mergeCell ref="B7:B8"/>
    <mergeCell ref="C7:C8"/>
    <mergeCell ref="D7:D8"/>
  </mergeCells>
  <printOptions horizontalCentered="1"/>
  <pageMargins left="0.1968503937007874" right="0.1968503937007874" top="0.36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view="pageBreakPreview" zoomScaleSheetLayoutView="100" zoomScalePageLayoutView="0" workbookViewId="0" topLeftCell="A1">
      <selection activeCell="A5" sqref="A5:M5"/>
    </sheetView>
  </sheetViews>
  <sheetFormatPr defaultColWidth="9.00390625" defaultRowHeight="12.75"/>
  <cols>
    <col min="1" max="1" width="4.375" style="0" customWidth="1"/>
    <col min="2" max="2" width="19.00390625" style="0" customWidth="1"/>
    <col min="3" max="3" width="9.875" style="4" hidden="1" customWidth="1"/>
    <col min="4" max="4" width="12.375" style="5" hidden="1" customWidth="1"/>
    <col min="5" max="5" width="6.25390625" style="0" customWidth="1"/>
    <col min="6" max="6" width="36.375" style="0" customWidth="1"/>
    <col min="7" max="7" width="12.375" style="0" hidden="1" customWidth="1"/>
    <col min="8" max="9" width="15.875" style="3" hidden="1" customWidth="1"/>
    <col min="10" max="10" width="17.00390625" style="3" customWidth="1"/>
    <col min="11" max="11" width="14.25390625" style="23" customWidth="1"/>
    <col min="12" max="12" width="15.00390625" style="0" customWidth="1"/>
    <col min="13" max="13" width="9.125" style="4" customWidth="1"/>
  </cols>
  <sheetData>
    <row r="1" ht="42" customHeight="1"/>
    <row r="2" spans="1:13" ht="35.25" customHeight="1">
      <c r="A2" s="165" t="s">
        <v>172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28.5" customHeight="1">
      <c r="A3" s="172" t="s">
        <v>41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28.5" customHeight="1">
      <c r="A4" s="166" t="s">
        <v>96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ht="13.5" customHeight="1">
      <c r="A5" s="211" t="s">
        <v>97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3" s="57" customFormat="1" ht="19.5" customHeight="1">
      <c r="A6" s="169" t="s">
        <v>154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</row>
    <row r="7" spans="1:14" ht="21" customHeight="1">
      <c r="A7" s="12" t="s">
        <v>45</v>
      </c>
      <c r="B7" s="12"/>
      <c r="C7" s="13"/>
      <c r="D7" s="14"/>
      <c r="E7" s="12"/>
      <c r="F7" s="12"/>
      <c r="G7" s="15"/>
      <c r="H7" s="39"/>
      <c r="I7" s="39"/>
      <c r="J7" s="39"/>
      <c r="K7" s="50"/>
      <c r="L7" s="208" t="s">
        <v>155</v>
      </c>
      <c r="M7" s="208"/>
      <c r="N7" s="59"/>
    </row>
    <row r="8" spans="1:13" ht="44.25" customHeight="1">
      <c r="A8" s="170" t="s">
        <v>10</v>
      </c>
      <c r="B8" s="175" t="s">
        <v>0</v>
      </c>
      <c r="C8" s="175" t="s">
        <v>1</v>
      </c>
      <c r="D8" s="196" t="s">
        <v>2</v>
      </c>
      <c r="E8" s="161" t="s">
        <v>3</v>
      </c>
      <c r="F8" s="162" t="s">
        <v>4</v>
      </c>
      <c r="G8" s="197" t="s">
        <v>2</v>
      </c>
      <c r="H8" s="197" t="s">
        <v>5</v>
      </c>
      <c r="I8" s="194" t="s">
        <v>91</v>
      </c>
      <c r="J8" s="175" t="s">
        <v>6</v>
      </c>
      <c r="K8" s="181" t="s">
        <v>93</v>
      </c>
      <c r="L8" s="183"/>
      <c r="M8" s="167" t="s">
        <v>81</v>
      </c>
    </row>
    <row r="9" spans="1:13" ht="44.25" customHeight="1">
      <c r="A9" s="171"/>
      <c r="B9" s="175"/>
      <c r="C9" s="175"/>
      <c r="D9" s="196"/>
      <c r="E9" s="161"/>
      <c r="F9" s="162"/>
      <c r="G9" s="197"/>
      <c r="H9" s="197"/>
      <c r="I9" s="195"/>
      <c r="J9" s="175"/>
      <c r="K9" s="82" t="s">
        <v>98</v>
      </c>
      <c r="L9" s="83" t="s">
        <v>99</v>
      </c>
      <c r="M9" s="167"/>
    </row>
    <row r="10" spans="1:13" s="6" customFormat="1" ht="31.5" customHeight="1">
      <c r="A10" s="7">
        <v>1</v>
      </c>
      <c r="B10" s="62" t="s">
        <v>65</v>
      </c>
      <c r="C10" s="1">
        <v>2003</v>
      </c>
      <c r="D10" s="2" t="s">
        <v>101</v>
      </c>
      <c r="E10" s="1" t="s">
        <v>12</v>
      </c>
      <c r="F10" s="65" t="s">
        <v>70</v>
      </c>
      <c r="G10" s="2"/>
      <c r="H10" s="73" t="s">
        <v>85</v>
      </c>
      <c r="I10" s="9" t="s">
        <v>86</v>
      </c>
      <c r="J10" s="9" t="s">
        <v>87</v>
      </c>
      <c r="K10" s="69">
        <v>3</v>
      </c>
      <c r="L10" s="70">
        <v>1</v>
      </c>
      <c r="M10" s="11">
        <f>K10+L10</f>
        <v>4</v>
      </c>
    </row>
    <row r="11" spans="1:13" s="6" customFormat="1" ht="31.5" customHeight="1">
      <c r="A11" s="7">
        <v>2</v>
      </c>
      <c r="B11" s="56" t="s">
        <v>22</v>
      </c>
      <c r="C11" s="1">
        <v>2004</v>
      </c>
      <c r="D11" s="2" t="s">
        <v>157</v>
      </c>
      <c r="E11" s="1" t="s">
        <v>12</v>
      </c>
      <c r="F11" s="63" t="s">
        <v>72</v>
      </c>
      <c r="G11" s="2"/>
      <c r="H11" s="1" t="s">
        <v>20</v>
      </c>
      <c r="I11" s="1" t="s">
        <v>20</v>
      </c>
      <c r="J11" s="1" t="s">
        <v>21</v>
      </c>
      <c r="K11" s="69">
        <v>1</v>
      </c>
      <c r="L11" s="70">
        <v>5</v>
      </c>
      <c r="M11" s="11">
        <f>K11+L11</f>
        <v>6</v>
      </c>
    </row>
    <row r="12" spans="1:13" s="6" customFormat="1" ht="31.5" customHeight="1">
      <c r="A12" s="7">
        <v>3</v>
      </c>
      <c r="B12" s="46" t="s">
        <v>52</v>
      </c>
      <c r="C12" s="1">
        <v>2005</v>
      </c>
      <c r="D12" s="86" t="s">
        <v>106</v>
      </c>
      <c r="E12" s="1" t="s">
        <v>12</v>
      </c>
      <c r="F12" s="63" t="s">
        <v>68</v>
      </c>
      <c r="G12" s="2"/>
      <c r="H12" s="1" t="s">
        <v>28</v>
      </c>
      <c r="I12" s="1" t="s">
        <v>28</v>
      </c>
      <c r="J12" s="1" t="s">
        <v>89</v>
      </c>
      <c r="K12" s="69">
        <v>4</v>
      </c>
      <c r="L12" s="70">
        <v>3</v>
      </c>
      <c r="M12" s="11">
        <f>K12+L12</f>
        <v>7</v>
      </c>
    </row>
    <row r="13" spans="1:13" s="6" customFormat="1" ht="31.5" customHeight="1">
      <c r="A13" s="7">
        <v>4</v>
      </c>
      <c r="B13" s="46" t="s">
        <v>53</v>
      </c>
      <c r="C13" s="1">
        <v>2005</v>
      </c>
      <c r="D13" s="2" t="s">
        <v>108</v>
      </c>
      <c r="E13" s="61" t="s">
        <v>12</v>
      </c>
      <c r="F13" s="46" t="s">
        <v>69</v>
      </c>
      <c r="G13" s="2"/>
      <c r="H13" s="73" t="s">
        <v>85</v>
      </c>
      <c r="I13" s="9" t="s">
        <v>86</v>
      </c>
      <c r="J13" s="9" t="s">
        <v>87</v>
      </c>
      <c r="K13" s="69">
        <v>6</v>
      </c>
      <c r="L13" s="70">
        <v>2</v>
      </c>
      <c r="M13" s="11">
        <v>8</v>
      </c>
    </row>
    <row r="14" spans="1:13" s="6" customFormat="1" ht="42" customHeight="1">
      <c r="A14" s="7">
        <v>5</v>
      </c>
      <c r="B14" s="62" t="s">
        <v>66</v>
      </c>
      <c r="C14" s="1">
        <v>2001</v>
      </c>
      <c r="D14" s="2" t="s">
        <v>109</v>
      </c>
      <c r="E14" s="1" t="s">
        <v>12</v>
      </c>
      <c r="F14" s="46" t="s">
        <v>71</v>
      </c>
      <c r="G14" s="2"/>
      <c r="H14" s="73" t="s">
        <v>85</v>
      </c>
      <c r="I14" s="9" t="s">
        <v>86</v>
      </c>
      <c r="J14" s="9" t="s">
        <v>87</v>
      </c>
      <c r="K14" s="69">
        <v>7</v>
      </c>
      <c r="L14" s="70">
        <v>4</v>
      </c>
      <c r="M14" s="11">
        <f>K14+L14</f>
        <v>11</v>
      </c>
    </row>
    <row r="15" spans="1:13" s="6" customFormat="1" ht="31.5" customHeight="1">
      <c r="A15" s="7" t="s">
        <v>158</v>
      </c>
      <c r="B15" s="56" t="s">
        <v>58</v>
      </c>
      <c r="C15" s="86" t="s">
        <v>168</v>
      </c>
      <c r="D15" s="86" t="s">
        <v>166</v>
      </c>
      <c r="E15" s="61" t="s">
        <v>29</v>
      </c>
      <c r="F15" s="63" t="s">
        <v>167</v>
      </c>
      <c r="G15" s="2"/>
      <c r="H15" s="1" t="s">
        <v>20</v>
      </c>
      <c r="I15" s="1" t="s">
        <v>20</v>
      </c>
      <c r="J15" s="1" t="s">
        <v>21</v>
      </c>
      <c r="K15" s="69">
        <v>5</v>
      </c>
      <c r="L15" s="70" t="s">
        <v>92</v>
      </c>
      <c r="M15" s="11" t="s">
        <v>158</v>
      </c>
    </row>
    <row r="16" spans="1:13" s="6" customFormat="1" ht="31.5" customHeight="1">
      <c r="A16" s="7" t="s">
        <v>158</v>
      </c>
      <c r="B16" s="56" t="s">
        <v>67</v>
      </c>
      <c r="C16" s="1">
        <v>2004</v>
      </c>
      <c r="D16" s="2" t="s">
        <v>107</v>
      </c>
      <c r="E16" s="1" t="s">
        <v>7</v>
      </c>
      <c r="F16" s="46" t="s">
        <v>73</v>
      </c>
      <c r="G16" s="2"/>
      <c r="H16" s="72" t="s">
        <v>82</v>
      </c>
      <c r="I16" s="1" t="s">
        <v>83</v>
      </c>
      <c r="J16" s="9" t="s">
        <v>84</v>
      </c>
      <c r="K16" s="69" t="s">
        <v>92</v>
      </c>
      <c r="L16" s="70" t="s">
        <v>38</v>
      </c>
      <c r="M16" s="11" t="s">
        <v>158</v>
      </c>
    </row>
    <row r="17" spans="1:13" s="6" customFormat="1" ht="31.5" customHeight="1">
      <c r="A17" s="7" t="s">
        <v>158</v>
      </c>
      <c r="B17" s="62" t="s">
        <v>64</v>
      </c>
      <c r="C17" s="1">
        <v>2003</v>
      </c>
      <c r="D17" s="2" t="s">
        <v>100</v>
      </c>
      <c r="E17" s="1" t="s">
        <v>29</v>
      </c>
      <c r="F17" s="46" t="s">
        <v>69</v>
      </c>
      <c r="G17" s="2"/>
      <c r="H17" s="73" t="s">
        <v>85</v>
      </c>
      <c r="I17" s="9" t="s">
        <v>86</v>
      </c>
      <c r="J17" s="9" t="s">
        <v>87</v>
      </c>
      <c r="K17" s="69">
        <v>2</v>
      </c>
      <c r="L17" s="70" t="s">
        <v>92</v>
      </c>
      <c r="M17" s="11" t="s">
        <v>158</v>
      </c>
    </row>
    <row r="18" spans="1:13" s="6" customFormat="1" ht="31.5" customHeight="1">
      <c r="A18" s="7" t="s">
        <v>158</v>
      </c>
      <c r="B18" s="46" t="s">
        <v>139</v>
      </c>
      <c r="C18" s="1">
        <v>2004</v>
      </c>
      <c r="D18" s="2" t="s">
        <v>107</v>
      </c>
      <c r="E18" s="1" t="s">
        <v>7</v>
      </c>
      <c r="F18" s="46" t="s">
        <v>73</v>
      </c>
      <c r="G18" s="2"/>
      <c r="H18" s="1" t="s">
        <v>82</v>
      </c>
      <c r="I18" s="1" t="s">
        <v>83</v>
      </c>
      <c r="J18" s="9" t="s">
        <v>84</v>
      </c>
      <c r="K18" s="69" t="s">
        <v>92</v>
      </c>
      <c r="L18" s="70">
        <v>6</v>
      </c>
      <c r="M18" s="11" t="s">
        <v>158</v>
      </c>
    </row>
    <row r="19" spans="2:10" ht="33" customHeight="1">
      <c r="B19" s="18" t="s">
        <v>8</v>
      </c>
      <c r="C19" s="19"/>
      <c r="D19" s="20"/>
      <c r="E19" s="21"/>
      <c r="F19" s="28"/>
      <c r="H19" s="22"/>
      <c r="I19" s="22"/>
      <c r="J19" s="28" t="s">
        <v>112</v>
      </c>
    </row>
    <row r="20" spans="1:12" s="3" customFormat="1" ht="33" customHeight="1">
      <c r="A20"/>
      <c r="B20" s="18" t="s">
        <v>9</v>
      </c>
      <c r="C20" s="19"/>
      <c r="D20" s="20"/>
      <c r="E20" s="21"/>
      <c r="F20" s="28"/>
      <c r="H20" s="22"/>
      <c r="I20" s="22"/>
      <c r="J20" s="28" t="s">
        <v>42</v>
      </c>
      <c r="K20" s="25"/>
      <c r="L20"/>
    </row>
  </sheetData>
  <sheetProtection/>
  <mergeCells count="18">
    <mergeCell ref="K8:L8"/>
    <mergeCell ref="A3:M3"/>
    <mergeCell ref="B8:B9"/>
    <mergeCell ref="L7:M7"/>
    <mergeCell ref="E8:E9"/>
    <mergeCell ref="J8:J9"/>
    <mergeCell ref="F8:F9"/>
    <mergeCell ref="G8:G9"/>
    <mergeCell ref="H8:H9"/>
    <mergeCell ref="M8:M9"/>
    <mergeCell ref="C8:C9"/>
    <mergeCell ref="D8:D9"/>
    <mergeCell ref="A2:M2"/>
    <mergeCell ref="A4:M4"/>
    <mergeCell ref="A6:M6"/>
    <mergeCell ref="A5:M5"/>
    <mergeCell ref="A8:A9"/>
    <mergeCell ref="I8:I9"/>
  </mergeCells>
  <conditionalFormatting sqref="G18 G15">
    <cfRule type="expression" priority="1" dxfId="1" stopIfTrue="1">
      <formula>'[1]DtППЮ'!#REF!&gt;1</formula>
    </cfRule>
    <cfRule type="cellIs" priority="2" dxfId="35" operator="greaterThan" stopIfTrue="1">
      <formula>'[1]DtППЮ'!#REF!&gt;1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8.00390625" defaultRowHeight="12.75"/>
  <cols>
    <col min="1" max="1" width="3.875" style="87" customWidth="1"/>
    <col min="2" max="2" width="18.375" style="87" customWidth="1"/>
    <col min="3" max="3" width="6.25390625" style="88" customWidth="1"/>
    <col min="4" max="4" width="11.25390625" style="91" customWidth="1"/>
    <col min="5" max="5" width="5.375" style="87" customWidth="1"/>
    <col min="6" max="6" width="35.25390625" style="87" customWidth="1"/>
    <col min="7" max="7" width="4.375" style="87" hidden="1" customWidth="1"/>
    <col min="8" max="9" width="13.875" style="90" hidden="1" customWidth="1"/>
    <col min="10" max="10" width="14.875" style="90" customWidth="1"/>
    <col min="11" max="11" width="12.375" style="89" customWidth="1"/>
    <col min="12" max="12" width="13.125" style="87" customWidth="1"/>
    <col min="13" max="13" width="8.00390625" style="88" customWidth="1"/>
    <col min="14" max="16384" width="8.00390625" style="87" customWidth="1"/>
  </cols>
  <sheetData>
    <row r="1" ht="33.75" customHeight="1"/>
    <row r="2" spans="1:13" ht="35.25" customHeight="1">
      <c r="A2" s="214" t="s">
        <v>172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28.5" customHeight="1">
      <c r="A3" s="213" t="s">
        <v>41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28.5" customHeight="1">
      <c r="A4" s="215" t="s">
        <v>169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ht="13.5" customHeight="1">
      <c r="A5" s="215" t="s">
        <v>170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3" s="112" customFormat="1" ht="19.5" customHeight="1">
      <c r="A6" s="216" t="s">
        <v>154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7" spans="1:14" ht="21" customHeight="1">
      <c r="A7" s="109" t="s">
        <v>45</v>
      </c>
      <c r="B7" s="109"/>
      <c r="C7" s="111"/>
      <c r="D7" s="110"/>
      <c r="E7" s="109"/>
      <c r="F7" s="109"/>
      <c r="G7" s="108"/>
      <c r="H7" s="107"/>
      <c r="I7" s="107"/>
      <c r="J7" s="107"/>
      <c r="K7" s="106"/>
      <c r="L7" s="217" t="s">
        <v>155</v>
      </c>
      <c r="M7" s="217"/>
      <c r="N7" s="105"/>
    </row>
    <row r="8" spans="1:13" ht="44.25" customHeight="1">
      <c r="A8" s="219" t="s">
        <v>10</v>
      </c>
      <c r="B8" s="225" t="s">
        <v>0</v>
      </c>
      <c r="C8" s="225" t="s">
        <v>1</v>
      </c>
      <c r="D8" s="218" t="s">
        <v>2</v>
      </c>
      <c r="E8" s="226" t="s">
        <v>3</v>
      </c>
      <c r="F8" s="227" t="s">
        <v>4</v>
      </c>
      <c r="G8" s="228" t="s">
        <v>2</v>
      </c>
      <c r="H8" s="228" t="s">
        <v>5</v>
      </c>
      <c r="I8" s="221" t="s">
        <v>91</v>
      </c>
      <c r="J8" s="225" t="s">
        <v>6</v>
      </c>
      <c r="K8" s="223" t="s">
        <v>93</v>
      </c>
      <c r="L8" s="224"/>
      <c r="M8" s="212" t="s">
        <v>81</v>
      </c>
    </row>
    <row r="9" spans="1:13" ht="44.25" customHeight="1">
      <c r="A9" s="220"/>
      <c r="B9" s="225"/>
      <c r="C9" s="225"/>
      <c r="D9" s="218"/>
      <c r="E9" s="226"/>
      <c r="F9" s="227"/>
      <c r="G9" s="228"/>
      <c r="H9" s="228"/>
      <c r="I9" s="222"/>
      <c r="J9" s="225"/>
      <c r="K9" s="104" t="s">
        <v>79</v>
      </c>
      <c r="L9" s="103" t="s">
        <v>171</v>
      </c>
      <c r="M9" s="212"/>
    </row>
    <row r="10" spans="1:13" s="93" customFormat="1" ht="31.5" customHeight="1">
      <c r="A10" s="102">
        <v>1</v>
      </c>
      <c r="B10" s="56" t="s">
        <v>75</v>
      </c>
      <c r="C10" s="1">
        <v>1975</v>
      </c>
      <c r="D10" s="126" t="s">
        <v>209</v>
      </c>
      <c r="E10" s="1" t="s">
        <v>7</v>
      </c>
      <c r="F10" s="101" t="s">
        <v>34</v>
      </c>
      <c r="G10" s="2"/>
      <c r="H10" s="96"/>
      <c r="I10" s="95"/>
      <c r="J10" s="1" t="s">
        <v>35</v>
      </c>
      <c r="K10" s="69">
        <v>2</v>
      </c>
      <c r="L10" s="70">
        <v>1</v>
      </c>
      <c r="M10" s="94">
        <f>K10+L10</f>
        <v>3</v>
      </c>
    </row>
    <row r="11" spans="1:13" s="93" customFormat="1" ht="31.5" customHeight="1">
      <c r="A11" s="102">
        <v>2</v>
      </c>
      <c r="B11" s="100" t="s">
        <v>61</v>
      </c>
      <c r="C11" s="1">
        <v>2001</v>
      </c>
      <c r="D11" s="126" t="s">
        <v>162</v>
      </c>
      <c r="E11" s="1">
        <v>2</v>
      </c>
      <c r="F11" s="98" t="s">
        <v>62</v>
      </c>
      <c r="G11" s="2"/>
      <c r="H11" s="1"/>
      <c r="I11" s="1"/>
      <c r="J11" s="99" t="s">
        <v>87</v>
      </c>
      <c r="K11" s="69">
        <v>1</v>
      </c>
      <c r="L11" s="70">
        <v>2</v>
      </c>
      <c r="M11" s="94">
        <f>K11+L11</f>
        <v>3</v>
      </c>
    </row>
    <row r="12" spans="1:13" s="93" customFormat="1" ht="31.5" customHeight="1">
      <c r="A12" s="102">
        <v>3</v>
      </c>
      <c r="B12" s="56" t="s">
        <v>114</v>
      </c>
      <c r="C12" s="1">
        <v>2000</v>
      </c>
      <c r="D12" s="126" t="s">
        <v>196</v>
      </c>
      <c r="E12" s="1" t="s">
        <v>7</v>
      </c>
      <c r="F12" s="63" t="s">
        <v>118</v>
      </c>
      <c r="G12" s="2"/>
      <c r="H12" s="1"/>
      <c r="I12" s="1"/>
      <c r="J12" s="9" t="s">
        <v>84</v>
      </c>
      <c r="K12" s="69">
        <v>4</v>
      </c>
      <c r="L12" s="70">
        <v>3</v>
      </c>
      <c r="M12" s="94">
        <f>K12+L12</f>
        <v>7</v>
      </c>
    </row>
    <row r="13" spans="1:13" s="93" customFormat="1" ht="31.5" customHeight="1">
      <c r="A13" s="97" t="s">
        <v>158</v>
      </c>
      <c r="B13" s="56" t="s">
        <v>117</v>
      </c>
      <c r="C13" s="1">
        <v>1978</v>
      </c>
      <c r="D13" s="134" t="s">
        <v>107</v>
      </c>
      <c r="E13" s="1" t="s">
        <v>7</v>
      </c>
      <c r="F13" s="63" t="s">
        <v>55</v>
      </c>
      <c r="G13" s="2"/>
      <c r="H13" s="76"/>
      <c r="I13" s="9"/>
      <c r="J13" s="1" t="s">
        <v>21</v>
      </c>
      <c r="K13" s="69">
        <v>3</v>
      </c>
      <c r="L13" s="70" t="s">
        <v>92</v>
      </c>
      <c r="M13" s="118" t="s">
        <v>158</v>
      </c>
    </row>
    <row r="14" spans="1:13" s="93" customFormat="1" ht="31.5" customHeight="1">
      <c r="A14" s="97" t="s">
        <v>158</v>
      </c>
      <c r="B14" s="36" t="s">
        <v>113</v>
      </c>
      <c r="C14" s="1">
        <v>2002</v>
      </c>
      <c r="D14" s="126" t="s">
        <v>190</v>
      </c>
      <c r="E14" s="1" t="s">
        <v>7</v>
      </c>
      <c r="F14" s="36" t="s">
        <v>121</v>
      </c>
      <c r="G14" s="2"/>
      <c r="H14" s="37"/>
      <c r="I14" s="37"/>
      <c r="J14" s="9" t="s">
        <v>134</v>
      </c>
      <c r="K14" s="69">
        <v>4</v>
      </c>
      <c r="L14" s="70" t="s">
        <v>92</v>
      </c>
      <c r="M14" s="118" t="s">
        <v>158</v>
      </c>
    </row>
    <row r="15" spans="1:13" s="93" customFormat="1" ht="31.5" customHeight="1">
      <c r="A15" s="97" t="s">
        <v>158</v>
      </c>
      <c r="B15" s="36" t="s">
        <v>115</v>
      </c>
      <c r="C15" s="1">
        <v>1995</v>
      </c>
      <c r="D15" s="126" t="s">
        <v>187</v>
      </c>
      <c r="E15" s="1" t="s">
        <v>7</v>
      </c>
      <c r="F15" s="62" t="s">
        <v>119</v>
      </c>
      <c r="G15" s="84"/>
      <c r="H15" s="9"/>
      <c r="I15" s="1"/>
      <c r="J15" s="9" t="s">
        <v>134</v>
      </c>
      <c r="K15" s="69">
        <v>6</v>
      </c>
      <c r="L15" s="70" t="s">
        <v>92</v>
      </c>
      <c r="M15" s="118" t="s">
        <v>158</v>
      </c>
    </row>
    <row r="16" spans="1:13" s="93" customFormat="1" ht="31.5" customHeight="1">
      <c r="A16" s="97" t="s">
        <v>158</v>
      </c>
      <c r="B16" s="36" t="s">
        <v>113</v>
      </c>
      <c r="C16" s="1">
        <v>2002</v>
      </c>
      <c r="D16" s="126" t="s">
        <v>190</v>
      </c>
      <c r="E16" s="1" t="s">
        <v>7</v>
      </c>
      <c r="F16" s="46" t="s">
        <v>111</v>
      </c>
      <c r="G16" s="2"/>
      <c r="H16" s="37"/>
      <c r="I16" s="37"/>
      <c r="J16" s="9" t="s">
        <v>134</v>
      </c>
      <c r="K16" s="69">
        <v>7</v>
      </c>
      <c r="L16" s="70" t="s">
        <v>92</v>
      </c>
      <c r="M16" s="118" t="s">
        <v>158</v>
      </c>
    </row>
    <row r="17" spans="1:13" s="93" customFormat="1" ht="31.5" customHeight="1">
      <c r="A17" s="97" t="s">
        <v>158</v>
      </c>
      <c r="B17" s="46" t="s">
        <v>116</v>
      </c>
      <c r="C17" s="1">
        <v>1983</v>
      </c>
      <c r="D17" s="2" t="s">
        <v>107</v>
      </c>
      <c r="E17" s="1" t="s">
        <v>7</v>
      </c>
      <c r="F17" s="63" t="s">
        <v>120</v>
      </c>
      <c r="G17" s="2"/>
      <c r="H17" s="76"/>
      <c r="I17" s="9"/>
      <c r="J17" s="1" t="s">
        <v>21</v>
      </c>
      <c r="K17" s="69">
        <v>8</v>
      </c>
      <c r="L17" s="70" t="s">
        <v>92</v>
      </c>
      <c r="M17" s="118" t="s">
        <v>158</v>
      </c>
    </row>
    <row r="18" spans="2:10" ht="33" customHeight="1">
      <c r="B18" s="18" t="s">
        <v>8</v>
      </c>
      <c r="C18" s="19"/>
      <c r="D18" s="20"/>
      <c r="E18" s="21"/>
      <c r="F18" s="28"/>
      <c r="H18" s="22"/>
      <c r="I18" s="22"/>
      <c r="J18" s="28" t="s">
        <v>112</v>
      </c>
    </row>
    <row r="19" spans="1:12" s="90" customFormat="1" ht="33" customHeight="1">
      <c r="A19" s="87"/>
      <c r="B19" s="18" t="s">
        <v>9</v>
      </c>
      <c r="C19" s="19"/>
      <c r="D19" s="20"/>
      <c r="E19" s="21"/>
      <c r="F19" s="28"/>
      <c r="H19" s="22"/>
      <c r="I19" s="22"/>
      <c r="J19" s="28" t="s">
        <v>42</v>
      </c>
      <c r="K19" s="92"/>
      <c r="L19" s="87"/>
    </row>
  </sheetData>
  <sheetProtection/>
  <mergeCells count="18">
    <mergeCell ref="K8:L8"/>
    <mergeCell ref="B8:B9"/>
    <mergeCell ref="C8:C9"/>
    <mergeCell ref="E8:E9"/>
    <mergeCell ref="J8:J9"/>
    <mergeCell ref="F8:F9"/>
    <mergeCell ref="G8:G9"/>
    <mergeCell ref="H8:H9"/>
    <mergeCell ref="M8:M9"/>
    <mergeCell ref="A3:M3"/>
    <mergeCell ref="A2:M2"/>
    <mergeCell ref="A4:M4"/>
    <mergeCell ref="A6:M6"/>
    <mergeCell ref="A5:M5"/>
    <mergeCell ref="L7:M7"/>
    <mergeCell ref="D8:D9"/>
    <mergeCell ref="A8:A9"/>
    <mergeCell ref="I8:I9"/>
  </mergeCells>
  <conditionalFormatting sqref="G14">
    <cfRule type="expression" priority="1" dxfId="1" stopIfTrue="1">
      <formula>'[1]DtППЮ'!#REF!&gt;1</formula>
    </cfRule>
    <cfRule type="cellIs" priority="2" dxfId="35" operator="greaterThan" stopIfTrue="1">
      <formula>'[1]DtППЮ'!#REF!&gt;1</formula>
    </cfRule>
  </conditionalFormatting>
  <conditionalFormatting sqref="F12">
    <cfRule type="expression" priority="3" dxfId="1" stopIfTrue="1">
      <formula>'[2]DtКПЮ'!#REF!&gt;1</formula>
    </cfRule>
    <cfRule type="cellIs" priority="4" dxfId="35" operator="greaterThan" stopIfTrue="1">
      <formula>'[2]DtКПЮ'!#REF!&gt;1</formula>
    </cfRule>
  </conditionalFormatting>
  <printOptions horizontalCentered="1"/>
  <pageMargins left="0.51" right="0.1968503937007874" top="0.56" bottom="0.1968503937007874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view="pageBreakPreview" zoomScale="90" zoomScaleSheetLayoutView="90" zoomScalePageLayoutView="0" workbookViewId="0" topLeftCell="A1">
      <selection activeCell="B13" sqref="B13:D13"/>
    </sheetView>
  </sheetViews>
  <sheetFormatPr defaultColWidth="9.00390625" defaultRowHeight="12.75"/>
  <cols>
    <col min="1" max="1" width="4.375" style="0" customWidth="1"/>
    <col min="2" max="2" width="18.375" style="0" customWidth="1"/>
    <col min="3" max="3" width="14.25390625" style="0" hidden="1" customWidth="1"/>
    <col min="4" max="4" width="4.625" style="0" customWidth="1"/>
    <col min="5" max="5" width="35.25390625" style="0" customWidth="1"/>
    <col min="6" max="6" width="19.25390625" style="3" customWidth="1"/>
    <col min="7" max="7" width="7.375" style="31" customWidth="1"/>
    <col min="8" max="8" width="8.125" style="23" customWidth="1"/>
    <col min="9" max="9" width="6.375" style="0" customWidth="1"/>
    <col min="10" max="10" width="8.00390625" style="10" customWidth="1"/>
    <col min="11" max="11" width="9.125" style="27" customWidth="1"/>
    <col min="12" max="12" width="6.375" style="0" customWidth="1"/>
    <col min="13" max="13" width="8.375" style="31" customWidth="1"/>
    <col min="14" max="14" width="8.625" style="23" customWidth="1"/>
    <col min="15" max="15" width="7.375" style="0" customWidth="1"/>
    <col min="16" max="16" width="6.00390625" style="16" customWidth="1"/>
    <col min="17" max="17" width="7.875" style="16" customWidth="1"/>
    <col min="18" max="18" width="9.875" style="23" customWidth="1"/>
    <col min="19" max="19" width="9.125" style="4" customWidth="1"/>
  </cols>
  <sheetData>
    <row r="1" spans="1:20" ht="35.25" customHeight="1">
      <c r="A1" s="165" t="s">
        <v>172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t="s">
        <v>23</v>
      </c>
    </row>
    <row r="2" spans="1:19" ht="18.75" customHeight="1">
      <c r="A2" s="172" t="s">
        <v>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23.25" customHeight="1">
      <c r="A3" s="166" t="s">
        <v>11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8">
      <c r="A4" s="166" t="s">
        <v>40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1:20" s="57" customFormat="1" ht="14.25" customHeight="1">
      <c r="A5" s="169" t="s">
        <v>123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57" t="s">
        <v>24</v>
      </c>
    </row>
    <row r="6" spans="1:20" ht="21" customHeight="1">
      <c r="A6" s="12" t="s">
        <v>45</v>
      </c>
      <c r="B6" s="12"/>
      <c r="C6" s="12"/>
      <c r="D6" s="12"/>
      <c r="E6" s="12"/>
      <c r="F6" s="39"/>
      <c r="G6" s="40"/>
      <c r="H6" s="41"/>
      <c r="I6" s="42"/>
      <c r="J6" s="43"/>
      <c r="K6" s="44"/>
      <c r="L6" s="42"/>
      <c r="M6" s="40"/>
      <c r="N6" s="41"/>
      <c r="O6" s="42"/>
      <c r="P6" s="45"/>
      <c r="Q6" s="45"/>
      <c r="R6" s="176" t="s">
        <v>125</v>
      </c>
      <c r="S6" s="176"/>
      <c r="T6" s="59"/>
    </row>
    <row r="7" spans="1:19" ht="27.75" customHeight="1">
      <c r="A7" s="170" t="s">
        <v>10</v>
      </c>
      <c r="B7" s="175" t="s">
        <v>0</v>
      </c>
      <c r="C7" s="163" t="s">
        <v>2</v>
      </c>
      <c r="D7" s="161" t="s">
        <v>3</v>
      </c>
      <c r="E7" s="162" t="s">
        <v>4</v>
      </c>
      <c r="F7" s="175" t="s">
        <v>6</v>
      </c>
      <c r="G7" s="168" t="s">
        <v>26</v>
      </c>
      <c r="H7" s="168"/>
      <c r="I7" s="168"/>
      <c r="J7" s="168" t="s">
        <v>14</v>
      </c>
      <c r="K7" s="168"/>
      <c r="L7" s="168"/>
      <c r="M7" s="168" t="s">
        <v>27</v>
      </c>
      <c r="N7" s="168"/>
      <c r="O7" s="168"/>
      <c r="P7" s="174" t="s">
        <v>15</v>
      </c>
      <c r="Q7" s="173" t="s">
        <v>32</v>
      </c>
      <c r="R7" s="167" t="s">
        <v>19</v>
      </c>
      <c r="S7" s="167" t="s">
        <v>33</v>
      </c>
    </row>
    <row r="8" spans="1:19" ht="37.5" customHeight="1">
      <c r="A8" s="171"/>
      <c r="B8" s="175"/>
      <c r="C8" s="164"/>
      <c r="D8" s="161"/>
      <c r="E8" s="162"/>
      <c r="F8" s="175"/>
      <c r="G8" s="32" t="s">
        <v>16</v>
      </c>
      <c r="H8" s="29" t="s">
        <v>17</v>
      </c>
      <c r="I8" s="30" t="s">
        <v>18</v>
      </c>
      <c r="J8" s="32" t="s">
        <v>16</v>
      </c>
      <c r="K8" s="29" t="s">
        <v>17</v>
      </c>
      <c r="L8" s="30" t="s">
        <v>18</v>
      </c>
      <c r="M8" s="32" t="s">
        <v>16</v>
      </c>
      <c r="N8" s="29" t="s">
        <v>17</v>
      </c>
      <c r="O8" s="30" t="s">
        <v>18</v>
      </c>
      <c r="P8" s="174"/>
      <c r="Q8" s="173"/>
      <c r="R8" s="167"/>
      <c r="S8" s="167"/>
    </row>
    <row r="9" spans="1:19" s="6" customFormat="1" ht="31.5" customHeight="1">
      <c r="A9" s="7">
        <v>1</v>
      </c>
      <c r="B9" s="56" t="s">
        <v>22</v>
      </c>
      <c r="C9" s="126" t="s">
        <v>157</v>
      </c>
      <c r="D9" s="1" t="s">
        <v>12</v>
      </c>
      <c r="E9" s="74" t="s">
        <v>55</v>
      </c>
      <c r="F9" s="1" t="s">
        <v>21</v>
      </c>
      <c r="G9" s="33">
        <v>197</v>
      </c>
      <c r="H9" s="26">
        <f aca="true" t="shared" si="0" ref="H9:H15">G9/3</f>
        <v>65.66666666666667</v>
      </c>
      <c r="I9" s="1">
        <v>2</v>
      </c>
      <c r="J9" s="34">
        <v>198.5</v>
      </c>
      <c r="K9" s="26">
        <f aca="true" t="shared" si="1" ref="K9:K15">J9/3</f>
        <v>66.16666666666667</v>
      </c>
      <c r="L9" s="1">
        <v>1</v>
      </c>
      <c r="M9" s="75">
        <v>198</v>
      </c>
      <c r="N9" s="26">
        <f aca="true" t="shared" si="2" ref="N9:N15">M9/3</f>
        <v>66</v>
      </c>
      <c r="O9" s="1">
        <v>1</v>
      </c>
      <c r="P9" s="17"/>
      <c r="Q9" s="38">
        <f aca="true" t="shared" si="3" ref="Q9:Q15">G9+J9+M9</f>
        <v>593.5</v>
      </c>
      <c r="R9" s="24">
        <f aca="true" t="shared" si="4" ref="R9:R15">AVERAGE(H9,K9,N9)</f>
        <v>65.94444444444444</v>
      </c>
      <c r="S9" s="11" t="s">
        <v>12</v>
      </c>
    </row>
    <row r="10" spans="1:19" s="6" customFormat="1" ht="25.5" customHeight="1">
      <c r="A10" s="7">
        <v>2</v>
      </c>
      <c r="B10" s="56" t="s">
        <v>57</v>
      </c>
      <c r="C10" s="156" t="s">
        <v>107</v>
      </c>
      <c r="D10" s="1" t="s">
        <v>7</v>
      </c>
      <c r="E10" s="36" t="s">
        <v>31</v>
      </c>
      <c r="F10" s="9" t="s">
        <v>84</v>
      </c>
      <c r="G10" s="33">
        <v>197.5</v>
      </c>
      <c r="H10" s="26">
        <f t="shared" si="0"/>
        <v>65.83333333333333</v>
      </c>
      <c r="I10" s="1">
        <v>1</v>
      </c>
      <c r="J10" s="34">
        <v>193</v>
      </c>
      <c r="K10" s="26">
        <f t="shared" si="1"/>
        <v>64.33333333333333</v>
      </c>
      <c r="L10" s="1">
        <v>4</v>
      </c>
      <c r="M10" s="75">
        <v>195</v>
      </c>
      <c r="N10" s="26">
        <f t="shared" si="2"/>
        <v>65</v>
      </c>
      <c r="O10" s="1">
        <v>2</v>
      </c>
      <c r="P10" s="17"/>
      <c r="Q10" s="38">
        <f t="shared" si="3"/>
        <v>585.5</v>
      </c>
      <c r="R10" s="24">
        <f t="shared" si="4"/>
        <v>65.05555555555556</v>
      </c>
      <c r="S10" s="11" t="s">
        <v>12</v>
      </c>
    </row>
    <row r="11" spans="1:19" s="6" customFormat="1" ht="31.5" customHeight="1">
      <c r="A11" s="7">
        <v>3</v>
      </c>
      <c r="B11" s="56" t="s">
        <v>57</v>
      </c>
      <c r="C11" s="156" t="s">
        <v>107</v>
      </c>
      <c r="D11" s="1" t="s">
        <v>7</v>
      </c>
      <c r="E11" s="64" t="s">
        <v>59</v>
      </c>
      <c r="F11" s="9" t="s">
        <v>84</v>
      </c>
      <c r="G11" s="33">
        <v>189</v>
      </c>
      <c r="H11" s="26">
        <f t="shared" si="0"/>
        <v>63</v>
      </c>
      <c r="I11" s="1">
        <v>3</v>
      </c>
      <c r="J11" s="34">
        <v>195</v>
      </c>
      <c r="K11" s="26">
        <f t="shared" si="1"/>
        <v>65</v>
      </c>
      <c r="L11" s="1">
        <v>3</v>
      </c>
      <c r="M11" s="75">
        <v>191.5</v>
      </c>
      <c r="N11" s="26">
        <f t="shared" si="2"/>
        <v>63.833333333333336</v>
      </c>
      <c r="O11" s="1">
        <v>5</v>
      </c>
      <c r="P11" s="17"/>
      <c r="Q11" s="38">
        <f t="shared" si="3"/>
        <v>575.5</v>
      </c>
      <c r="R11" s="24">
        <f t="shared" si="4"/>
        <v>63.94444444444445</v>
      </c>
      <c r="S11" s="11" t="s">
        <v>12</v>
      </c>
    </row>
    <row r="12" spans="1:19" s="6" customFormat="1" ht="31.5" customHeight="1">
      <c r="A12" s="7">
        <v>4</v>
      </c>
      <c r="B12" s="56" t="s">
        <v>58</v>
      </c>
      <c r="C12" s="126" t="s">
        <v>166</v>
      </c>
      <c r="D12" s="1" t="s">
        <v>7</v>
      </c>
      <c r="E12" s="74" t="s">
        <v>60</v>
      </c>
      <c r="F12" s="1" t="s">
        <v>21</v>
      </c>
      <c r="G12" s="33">
        <v>189</v>
      </c>
      <c r="H12" s="26">
        <f t="shared" si="0"/>
        <v>63</v>
      </c>
      <c r="I12" s="1">
        <v>3</v>
      </c>
      <c r="J12" s="34">
        <v>195.5</v>
      </c>
      <c r="K12" s="26">
        <f t="shared" si="1"/>
        <v>65.16666666666667</v>
      </c>
      <c r="L12" s="1">
        <v>2</v>
      </c>
      <c r="M12" s="75">
        <v>189</v>
      </c>
      <c r="N12" s="26">
        <f t="shared" si="2"/>
        <v>63</v>
      </c>
      <c r="O12" s="1">
        <v>6</v>
      </c>
      <c r="P12" s="17"/>
      <c r="Q12" s="38">
        <f t="shared" si="3"/>
        <v>573.5</v>
      </c>
      <c r="R12" s="24">
        <f t="shared" si="4"/>
        <v>63.72222222222223</v>
      </c>
      <c r="S12" s="11" t="s">
        <v>12</v>
      </c>
    </row>
    <row r="13" spans="1:19" s="6" customFormat="1" ht="25.5" customHeight="1">
      <c r="A13" s="7">
        <v>5</v>
      </c>
      <c r="B13" s="46" t="s">
        <v>51</v>
      </c>
      <c r="C13" s="126" t="s">
        <v>105</v>
      </c>
      <c r="D13" s="1" t="s">
        <v>12</v>
      </c>
      <c r="E13" s="62" t="s">
        <v>122</v>
      </c>
      <c r="F13" s="1" t="s">
        <v>50</v>
      </c>
      <c r="G13" s="33">
        <v>187.5</v>
      </c>
      <c r="H13" s="26">
        <f t="shared" si="0"/>
        <v>62.5</v>
      </c>
      <c r="I13" s="1">
        <v>5</v>
      </c>
      <c r="J13" s="34">
        <v>186.5</v>
      </c>
      <c r="K13" s="26">
        <f t="shared" si="1"/>
        <v>62.166666666666664</v>
      </c>
      <c r="L13" s="1">
        <v>5</v>
      </c>
      <c r="M13" s="75">
        <v>194.5</v>
      </c>
      <c r="N13" s="26">
        <f t="shared" si="2"/>
        <v>64.83333333333333</v>
      </c>
      <c r="O13" s="1">
        <v>3</v>
      </c>
      <c r="P13" s="17"/>
      <c r="Q13" s="38">
        <f t="shared" si="3"/>
        <v>568.5</v>
      </c>
      <c r="R13" s="24">
        <f t="shared" si="4"/>
        <v>63.166666666666664</v>
      </c>
      <c r="S13" s="11" t="s">
        <v>12</v>
      </c>
    </row>
    <row r="14" spans="1:19" s="6" customFormat="1" ht="35.25" customHeight="1">
      <c r="A14" s="7">
        <v>6</v>
      </c>
      <c r="B14" s="62" t="s">
        <v>110</v>
      </c>
      <c r="C14" s="126" t="s">
        <v>191</v>
      </c>
      <c r="D14" s="1" t="s">
        <v>7</v>
      </c>
      <c r="E14" s="64" t="s">
        <v>121</v>
      </c>
      <c r="F14" s="9" t="s">
        <v>134</v>
      </c>
      <c r="G14" s="33">
        <v>168</v>
      </c>
      <c r="H14" s="26">
        <f t="shared" si="0"/>
        <v>56</v>
      </c>
      <c r="I14" s="1">
        <v>7</v>
      </c>
      <c r="J14" s="34">
        <v>180</v>
      </c>
      <c r="K14" s="26">
        <f t="shared" si="1"/>
        <v>60</v>
      </c>
      <c r="L14" s="1">
        <v>7</v>
      </c>
      <c r="M14" s="75">
        <v>167</v>
      </c>
      <c r="N14" s="26">
        <f t="shared" si="2"/>
        <v>55.666666666666664</v>
      </c>
      <c r="O14" s="1">
        <v>7</v>
      </c>
      <c r="P14" s="17"/>
      <c r="Q14" s="38">
        <f t="shared" si="3"/>
        <v>515</v>
      </c>
      <c r="R14" s="24">
        <f t="shared" si="4"/>
        <v>57.22222222222222</v>
      </c>
      <c r="S14" s="11" t="s">
        <v>7</v>
      </c>
    </row>
    <row r="15" spans="1:19" s="6" customFormat="1" ht="31.5" customHeight="1">
      <c r="A15" s="7">
        <v>7</v>
      </c>
      <c r="B15" s="36" t="s">
        <v>110</v>
      </c>
      <c r="C15" s="126" t="s">
        <v>191</v>
      </c>
      <c r="D15" s="1" t="s">
        <v>7</v>
      </c>
      <c r="E15" s="46" t="s">
        <v>111</v>
      </c>
      <c r="F15" s="9" t="s">
        <v>134</v>
      </c>
      <c r="G15" s="33">
        <v>163.5</v>
      </c>
      <c r="H15" s="26">
        <f t="shared" si="0"/>
        <v>54.5</v>
      </c>
      <c r="I15" s="1">
        <v>8</v>
      </c>
      <c r="J15" s="34">
        <v>167.5</v>
      </c>
      <c r="K15" s="26">
        <f t="shared" si="1"/>
        <v>55.833333333333336</v>
      </c>
      <c r="L15" s="1">
        <v>8</v>
      </c>
      <c r="M15" s="75">
        <v>150</v>
      </c>
      <c r="N15" s="26">
        <f t="shared" si="2"/>
        <v>50</v>
      </c>
      <c r="O15" s="1">
        <v>8</v>
      </c>
      <c r="P15" s="17"/>
      <c r="Q15" s="38">
        <f t="shared" si="3"/>
        <v>481</v>
      </c>
      <c r="R15" s="24">
        <f t="shared" si="4"/>
        <v>53.44444444444445</v>
      </c>
      <c r="S15" s="11" t="s">
        <v>7</v>
      </c>
    </row>
    <row r="16" spans="2:15" ht="33" customHeight="1">
      <c r="B16" s="18" t="s">
        <v>8</v>
      </c>
      <c r="C16" s="18"/>
      <c r="D16" s="21"/>
      <c r="E16" s="28"/>
      <c r="F16" s="28" t="s">
        <v>112</v>
      </c>
      <c r="O16" s="8"/>
    </row>
    <row r="17" spans="1:18" s="3" customFormat="1" ht="33" customHeight="1">
      <c r="A17"/>
      <c r="B17" s="18" t="s">
        <v>9</v>
      </c>
      <c r="C17" s="18"/>
      <c r="D17" s="21"/>
      <c r="E17" s="28"/>
      <c r="F17" s="28" t="s">
        <v>42</v>
      </c>
      <c r="G17" s="31"/>
      <c r="H17" s="25"/>
      <c r="I17"/>
      <c r="J17" s="10"/>
      <c r="K17" s="27"/>
      <c r="L17"/>
      <c r="M17" s="31"/>
      <c r="N17" s="25"/>
      <c r="O17"/>
      <c r="P17" s="16"/>
      <c r="Q17" s="16"/>
      <c r="R17" s="25"/>
    </row>
  </sheetData>
  <sheetProtection/>
  <mergeCells count="19">
    <mergeCell ref="A7:A8"/>
    <mergeCell ref="A2:S2"/>
    <mergeCell ref="J7:L7"/>
    <mergeCell ref="Q7:Q8"/>
    <mergeCell ref="P7:P8"/>
    <mergeCell ref="R7:R8"/>
    <mergeCell ref="F7:F8"/>
    <mergeCell ref="R6:S6"/>
    <mergeCell ref="B7:B8"/>
    <mergeCell ref="D7:D8"/>
    <mergeCell ref="E7:E8"/>
    <mergeCell ref="C7:C8"/>
    <mergeCell ref="A1:S1"/>
    <mergeCell ref="A3:S3"/>
    <mergeCell ref="A4:S4"/>
    <mergeCell ref="S7:S8"/>
    <mergeCell ref="G7:I7"/>
    <mergeCell ref="M7:O7"/>
    <mergeCell ref="A5:S5"/>
  </mergeCells>
  <conditionalFormatting sqref="E13">
    <cfRule type="expression" priority="13" dxfId="1" stopIfTrue="1">
      <formula>'[2]DtКПЮ'!#REF!&gt;1</formula>
    </cfRule>
    <cfRule type="cellIs" priority="14" dxfId="35" operator="greaterThan" stopIfTrue="1">
      <formula>'[2]DtКПЮ'!#REF!&gt;1</formula>
    </cfRule>
  </conditionalFormatting>
  <conditionalFormatting sqref="E12">
    <cfRule type="expression" priority="15" dxfId="1" stopIfTrue="1">
      <formula>'[2]DtКПД'!#REF!&gt;1</formula>
    </cfRule>
    <cfRule type="cellIs" priority="16" dxfId="35" operator="greaterThan" stopIfTrue="1">
      <formula>'[2]DtКПД'!#REF!&gt;1</formula>
    </cfRule>
  </conditionalFormatting>
  <printOptions horizontalCentered="1"/>
  <pageMargins left="0.1968503937007874" right="0.1968503937007874" top="0.39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90" zoomScaleSheetLayoutView="90" zoomScalePageLayoutView="0" workbookViewId="0" topLeftCell="A1">
      <selection activeCell="C7" sqref="C1:C16384"/>
    </sheetView>
  </sheetViews>
  <sheetFormatPr defaultColWidth="9.00390625" defaultRowHeight="12.75"/>
  <cols>
    <col min="1" max="1" width="4.375" style="0" customWidth="1"/>
    <col min="2" max="2" width="21.125" style="0" customWidth="1"/>
    <col min="3" max="3" width="12.25390625" style="4" hidden="1" customWidth="1"/>
    <col min="4" max="4" width="4.625" style="0" customWidth="1"/>
    <col min="5" max="5" width="36.625" style="0" customWidth="1"/>
    <col min="6" max="6" width="19.375" style="3" customWidth="1"/>
    <col min="7" max="7" width="7.375" style="31" customWidth="1"/>
    <col min="8" max="8" width="8.125" style="23" customWidth="1"/>
    <col min="9" max="9" width="6.375" style="0" customWidth="1"/>
    <col min="10" max="10" width="8.00390625" style="10" customWidth="1"/>
    <col min="11" max="11" width="9.125" style="27" customWidth="1"/>
    <col min="12" max="12" width="6.375" style="0" customWidth="1"/>
    <col min="13" max="13" width="8.375" style="31" customWidth="1"/>
    <col min="14" max="14" width="8.625" style="23" customWidth="1"/>
    <col min="15" max="15" width="7.375" style="0" customWidth="1"/>
    <col min="16" max="16" width="6.00390625" style="16" customWidth="1"/>
    <col min="17" max="17" width="7.875" style="16" customWidth="1"/>
    <col min="18" max="18" width="9.875" style="23" customWidth="1"/>
    <col min="19" max="19" width="9.125" style="4" customWidth="1"/>
  </cols>
  <sheetData>
    <row r="1" spans="1:20" ht="35.25" customHeight="1">
      <c r="A1" s="165" t="s">
        <v>172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t="s">
        <v>23</v>
      </c>
    </row>
    <row r="2" spans="1:19" ht="13.5" customHeight="1">
      <c r="A2" s="172" t="s">
        <v>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23.25" customHeight="1">
      <c r="A3" s="166" t="s">
        <v>11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8">
      <c r="A4" s="166" t="s">
        <v>43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1:20" s="57" customFormat="1" ht="19.5" customHeight="1">
      <c r="A5" s="169" t="s">
        <v>123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58"/>
      <c r="T5" s="57" t="s">
        <v>24</v>
      </c>
    </row>
    <row r="6" spans="1:20" ht="21" customHeight="1">
      <c r="A6" s="12" t="s">
        <v>45</v>
      </c>
      <c r="B6" s="12"/>
      <c r="C6" s="13"/>
      <c r="D6" s="12"/>
      <c r="E6" s="12"/>
      <c r="F6" s="39"/>
      <c r="G6" s="49"/>
      <c r="H6" s="50"/>
      <c r="I6" s="51"/>
      <c r="J6" s="52"/>
      <c r="K6" s="53"/>
      <c r="L6" s="51"/>
      <c r="M6" s="49"/>
      <c r="N6" s="50"/>
      <c r="O6" s="51"/>
      <c r="P6" s="54"/>
      <c r="Q6" s="176" t="s">
        <v>125</v>
      </c>
      <c r="R6" s="176"/>
      <c r="S6" s="55"/>
      <c r="T6" s="59"/>
    </row>
    <row r="7" spans="1:19" ht="44.25" customHeight="1">
      <c r="A7" s="170" t="s">
        <v>10</v>
      </c>
      <c r="B7" s="175" t="s">
        <v>0</v>
      </c>
      <c r="C7" s="175" t="s">
        <v>2</v>
      </c>
      <c r="D7" s="161" t="s">
        <v>3</v>
      </c>
      <c r="E7" s="162" t="s">
        <v>4</v>
      </c>
      <c r="F7" s="175" t="s">
        <v>6</v>
      </c>
      <c r="G7" s="168" t="s">
        <v>26</v>
      </c>
      <c r="H7" s="168"/>
      <c r="I7" s="168"/>
      <c r="J7" s="168" t="s">
        <v>14</v>
      </c>
      <c r="K7" s="168"/>
      <c r="L7" s="168"/>
      <c r="M7" s="168" t="s">
        <v>27</v>
      </c>
      <c r="N7" s="168"/>
      <c r="O7" s="168"/>
      <c r="P7" s="174" t="s">
        <v>15</v>
      </c>
      <c r="Q7" s="173" t="s">
        <v>32</v>
      </c>
      <c r="R7" s="167" t="s">
        <v>19</v>
      </c>
      <c r="S7" s="167" t="s">
        <v>33</v>
      </c>
    </row>
    <row r="8" spans="1:19" ht="44.25" customHeight="1">
      <c r="A8" s="171"/>
      <c r="B8" s="175"/>
      <c r="C8" s="175"/>
      <c r="D8" s="161"/>
      <c r="E8" s="162"/>
      <c r="F8" s="175"/>
      <c r="G8" s="32" t="s">
        <v>16</v>
      </c>
      <c r="H8" s="29" t="s">
        <v>17</v>
      </c>
      <c r="I8" s="30" t="s">
        <v>18</v>
      </c>
      <c r="J8" s="32" t="s">
        <v>16</v>
      </c>
      <c r="K8" s="29" t="s">
        <v>17</v>
      </c>
      <c r="L8" s="30" t="s">
        <v>18</v>
      </c>
      <c r="M8" s="32" t="s">
        <v>16</v>
      </c>
      <c r="N8" s="29" t="s">
        <v>17</v>
      </c>
      <c r="O8" s="30" t="s">
        <v>18</v>
      </c>
      <c r="P8" s="174"/>
      <c r="Q8" s="173"/>
      <c r="R8" s="167"/>
      <c r="S8" s="167"/>
    </row>
    <row r="9" spans="1:19" s="6" customFormat="1" ht="26.25" customHeight="1">
      <c r="A9" s="7">
        <v>1</v>
      </c>
      <c r="B9" s="36" t="s">
        <v>61</v>
      </c>
      <c r="C9" s="126" t="s">
        <v>162</v>
      </c>
      <c r="D9" s="1">
        <v>2</v>
      </c>
      <c r="E9" s="63" t="s">
        <v>62</v>
      </c>
      <c r="F9" s="9" t="s">
        <v>87</v>
      </c>
      <c r="G9" s="33">
        <v>204</v>
      </c>
      <c r="H9" s="26">
        <f aca="true" t="shared" si="0" ref="H9:H16">G9/3</f>
        <v>68</v>
      </c>
      <c r="I9" s="1">
        <v>1</v>
      </c>
      <c r="J9" s="34">
        <v>197.5</v>
      </c>
      <c r="K9" s="26">
        <f aca="true" t="shared" si="1" ref="K9:K16">J9/3</f>
        <v>65.83333333333333</v>
      </c>
      <c r="L9" s="1">
        <v>2</v>
      </c>
      <c r="M9" s="75">
        <v>192</v>
      </c>
      <c r="N9" s="26">
        <f aca="true" t="shared" si="2" ref="N9:N16">M9/3</f>
        <v>64</v>
      </c>
      <c r="O9" s="1">
        <v>2</v>
      </c>
      <c r="P9" s="77"/>
      <c r="Q9" s="38">
        <f aca="true" t="shared" si="3" ref="Q9:Q16">G9+J9+M9</f>
        <v>593.5</v>
      </c>
      <c r="R9" s="24">
        <f aca="true" t="shared" si="4" ref="R9:R16">AVERAGE(H9,K9,N9)</f>
        <v>65.94444444444444</v>
      </c>
      <c r="S9" s="11"/>
    </row>
    <row r="10" spans="1:19" s="6" customFormat="1" ht="31.5" customHeight="1">
      <c r="A10" s="7">
        <v>2</v>
      </c>
      <c r="B10" s="56" t="s">
        <v>75</v>
      </c>
      <c r="C10" s="126" t="s">
        <v>209</v>
      </c>
      <c r="D10" s="1" t="s">
        <v>7</v>
      </c>
      <c r="E10" s="47" t="s">
        <v>34</v>
      </c>
      <c r="F10" s="1" t="s">
        <v>35</v>
      </c>
      <c r="G10" s="33">
        <v>196.5</v>
      </c>
      <c r="H10" s="26">
        <f t="shared" si="0"/>
        <v>65.5</v>
      </c>
      <c r="I10" s="1">
        <v>2</v>
      </c>
      <c r="J10" s="34">
        <v>199.5</v>
      </c>
      <c r="K10" s="26">
        <f t="shared" si="1"/>
        <v>66.5</v>
      </c>
      <c r="L10" s="1">
        <v>1</v>
      </c>
      <c r="M10" s="75">
        <v>196</v>
      </c>
      <c r="N10" s="26">
        <f t="shared" si="2"/>
        <v>65.33333333333333</v>
      </c>
      <c r="O10" s="1">
        <v>1</v>
      </c>
      <c r="P10" s="77"/>
      <c r="Q10" s="38">
        <f t="shared" si="3"/>
        <v>592</v>
      </c>
      <c r="R10" s="24">
        <f t="shared" si="4"/>
        <v>65.77777777777777</v>
      </c>
      <c r="S10" s="11"/>
    </row>
    <row r="11" spans="1:19" s="6" customFormat="1" ht="27.75" customHeight="1">
      <c r="A11" s="7">
        <v>3</v>
      </c>
      <c r="B11" s="56" t="s">
        <v>117</v>
      </c>
      <c r="C11" s="126" t="s">
        <v>107</v>
      </c>
      <c r="D11" s="1" t="s">
        <v>7</v>
      </c>
      <c r="E11" s="63" t="s">
        <v>55</v>
      </c>
      <c r="F11" s="1" t="s">
        <v>21</v>
      </c>
      <c r="G11" s="33">
        <v>188</v>
      </c>
      <c r="H11" s="26">
        <f t="shared" si="0"/>
        <v>62.666666666666664</v>
      </c>
      <c r="I11" s="1">
        <v>3</v>
      </c>
      <c r="J11" s="34">
        <v>185</v>
      </c>
      <c r="K11" s="26">
        <f t="shared" si="1"/>
        <v>61.666666666666664</v>
      </c>
      <c r="L11" s="1">
        <v>3</v>
      </c>
      <c r="M11" s="75">
        <v>185.5</v>
      </c>
      <c r="N11" s="26">
        <f t="shared" si="2"/>
        <v>61.833333333333336</v>
      </c>
      <c r="O11" s="1">
        <v>3</v>
      </c>
      <c r="P11" s="77"/>
      <c r="Q11" s="38">
        <f t="shared" si="3"/>
        <v>558.5</v>
      </c>
      <c r="R11" s="24">
        <f t="shared" si="4"/>
        <v>62.05555555555555</v>
      </c>
      <c r="S11" s="11"/>
    </row>
    <row r="12" spans="1:19" s="6" customFormat="1" ht="31.5" customHeight="1">
      <c r="A12" s="7">
        <v>4</v>
      </c>
      <c r="B12" s="56" t="s">
        <v>114</v>
      </c>
      <c r="C12" s="126" t="s">
        <v>196</v>
      </c>
      <c r="D12" s="1" t="s">
        <v>7</v>
      </c>
      <c r="E12" s="63" t="s">
        <v>118</v>
      </c>
      <c r="F12" s="9" t="s">
        <v>84</v>
      </c>
      <c r="G12" s="33">
        <v>180</v>
      </c>
      <c r="H12" s="26">
        <f t="shared" si="0"/>
        <v>60</v>
      </c>
      <c r="I12" s="1">
        <v>6</v>
      </c>
      <c r="J12" s="34">
        <v>185</v>
      </c>
      <c r="K12" s="26">
        <f t="shared" si="1"/>
        <v>61.666666666666664</v>
      </c>
      <c r="L12" s="1">
        <v>3</v>
      </c>
      <c r="M12" s="75">
        <v>178</v>
      </c>
      <c r="N12" s="26">
        <f t="shared" si="2"/>
        <v>59.333333333333336</v>
      </c>
      <c r="O12" s="1">
        <v>4</v>
      </c>
      <c r="P12" s="77"/>
      <c r="Q12" s="38">
        <f t="shared" si="3"/>
        <v>543</v>
      </c>
      <c r="R12" s="24">
        <f t="shared" si="4"/>
        <v>60.333333333333336</v>
      </c>
      <c r="S12" s="11"/>
    </row>
    <row r="13" spans="1:19" s="6" customFormat="1" ht="36.75" customHeight="1">
      <c r="A13" s="7">
        <v>4</v>
      </c>
      <c r="B13" s="36" t="s">
        <v>113</v>
      </c>
      <c r="C13" s="126" t="s">
        <v>190</v>
      </c>
      <c r="D13" s="1" t="s">
        <v>7</v>
      </c>
      <c r="E13" s="36" t="s">
        <v>121</v>
      </c>
      <c r="F13" s="9" t="s">
        <v>134</v>
      </c>
      <c r="G13" s="33">
        <v>186</v>
      </c>
      <c r="H13" s="26">
        <f t="shared" si="0"/>
        <v>62</v>
      </c>
      <c r="I13" s="1">
        <v>4</v>
      </c>
      <c r="J13" s="34">
        <v>184.5</v>
      </c>
      <c r="K13" s="26">
        <f t="shared" si="1"/>
        <v>61.5</v>
      </c>
      <c r="L13" s="1">
        <v>5</v>
      </c>
      <c r="M13" s="75">
        <v>172.5</v>
      </c>
      <c r="N13" s="26">
        <f t="shared" si="2"/>
        <v>57.5</v>
      </c>
      <c r="O13" s="1">
        <v>5</v>
      </c>
      <c r="P13" s="77"/>
      <c r="Q13" s="38">
        <f t="shared" si="3"/>
        <v>543</v>
      </c>
      <c r="R13" s="24">
        <f t="shared" si="4"/>
        <v>60.333333333333336</v>
      </c>
      <c r="S13" s="11"/>
    </row>
    <row r="14" spans="1:19" s="6" customFormat="1" ht="34.5" customHeight="1">
      <c r="A14" s="7">
        <v>6</v>
      </c>
      <c r="B14" s="36" t="s">
        <v>115</v>
      </c>
      <c r="C14" s="126" t="s">
        <v>187</v>
      </c>
      <c r="D14" s="1" t="s">
        <v>7</v>
      </c>
      <c r="E14" s="36" t="s">
        <v>119</v>
      </c>
      <c r="F14" s="9" t="s">
        <v>134</v>
      </c>
      <c r="G14" s="33">
        <v>184.5</v>
      </c>
      <c r="H14" s="26">
        <f t="shared" si="0"/>
        <v>61.5</v>
      </c>
      <c r="I14" s="1">
        <v>5</v>
      </c>
      <c r="J14" s="34">
        <v>172</v>
      </c>
      <c r="K14" s="26">
        <f t="shared" si="1"/>
        <v>57.333333333333336</v>
      </c>
      <c r="L14" s="1">
        <v>7</v>
      </c>
      <c r="M14" s="75">
        <v>171.5</v>
      </c>
      <c r="N14" s="26">
        <f t="shared" si="2"/>
        <v>57.166666666666664</v>
      </c>
      <c r="O14" s="1">
        <v>6</v>
      </c>
      <c r="P14" s="77"/>
      <c r="Q14" s="38">
        <f t="shared" si="3"/>
        <v>528</v>
      </c>
      <c r="R14" s="24">
        <f t="shared" si="4"/>
        <v>58.666666666666664</v>
      </c>
      <c r="S14" s="11"/>
    </row>
    <row r="15" spans="1:19" s="6" customFormat="1" ht="31.5" customHeight="1">
      <c r="A15" s="7">
        <v>7</v>
      </c>
      <c r="B15" s="36" t="s">
        <v>113</v>
      </c>
      <c r="C15" s="126" t="s">
        <v>190</v>
      </c>
      <c r="D15" s="1" t="s">
        <v>7</v>
      </c>
      <c r="E15" s="46" t="s">
        <v>111</v>
      </c>
      <c r="F15" s="9" t="s">
        <v>134</v>
      </c>
      <c r="G15" s="33">
        <v>176</v>
      </c>
      <c r="H15" s="26">
        <f t="shared" si="0"/>
        <v>58.666666666666664</v>
      </c>
      <c r="I15" s="1">
        <v>7</v>
      </c>
      <c r="J15" s="34">
        <v>179.5</v>
      </c>
      <c r="K15" s="26">
        <f t="shared" si="1"/>
        <v>59.833333333333336</v>
      </c>
      <c r="L15" s="1">
        <v>6</v>
      </c>
      <c r="M15" s="75">
        <v>162</v>
      </c>
      <c r="N15" s="26">
        <f t="shared" si="2"/>
        <v>54</v>
      </c>
      <c r="O15" s="1">
        <v>8</v>
      </c>
      <c r="P15" s="77"/>
      <c r="Q15" s="38">
        <f t="shared" si="3"/>
        <v>517.5</v>
      </c>
      <c r="R15" s="24">
        <f t="shared" si="4"/>
        <v>57.5</v>
      </c>
      <c r="S15" s="11"/>
    </row>
    <row r="16" spans="1:19" s="6" customFormat="1" ht="31.5" customHeight="1">
      <c r="A16" s="7">
        <v>8</v>
      </c>
      <c r="B16" s="46" t="s">
        <v>116</v>
      </c>
      <c r="C16" s="126" t="s">
        <v>107</v>
      </c>
      <c r="D16" s="1" t="s">
        <v>7</v>
      </c>
      <c r="E16" s="63" t="s">
        <v>120</v>
      </c>
      <c r="F16" s="1" t="s">
        <v>21</v>
      </c>
      <c r="G16" s="33">
        <v>162</v>
      </c>
      <c r="H16" s="26">
        <f t="shared" si="0"/>
        <v>54</v>
      </c>
      <c r="I16" s="1">
        <v>8</v>
      </c>
      <c r="J16" s="34">
        <v>171</v>
      </c>
      <c r="K16" s="26">
        <f t="shared" si="1"/>
        <v>57</v>
      </c>
      <c r="L16" s="1">
        <v>8</v>
      </c>
      <c r="M16" s="75">
        <v>171</v>
      </c>
      <c r="N16" s="26">
        <f t="shared" si="2"/>
        <v>57</v>
      </c>
      <c r="O16" s="1">
        <v>7</v>
      </c>
      <c r="P16" s="77"/>
      <c r="Q16" s="38">
        <f t="shared" si="3"/>
        <v>504</v>
      </c>
      <c r="R16" s="24">
        <f t="shared" si="4"/>
        <v>56</v>
      </c>
      <c r="S16" s="11"/>
    </row>
    <row r="17" spans="2:15" ht="33" customHeight="1">
      <c r="B17" s="18" t="s">
        <v>8</v>
      </c>
      <c r="C17" s="19"/>
      <c r="D17" s="21"/>
      <c r="E17" s="28"/>
      <c r="F17" s="28"/>
      <c r="G17" s="31" t="s">
        <v>132</v>
      </c>
      <c r="O17" s="8"/>
    </row>
    <row r="18" spans="1:18" s="3" customFormat="1" ht="33" customHeight="1">
      <c r="A18"/>
      <c r="B18" s="18" t="s">
        <v>9</v>
      </c>
      <c r="C18" s="19"/>
      <c r="D18" s="21"/>
      <c r="E18" s="28"/>
      <c r="F18" s="28"/>
      <c r="G18" s="31" t="s">
        <v>133</v>
      </c>
      <c r="H18" s="25"/>
      <c r="I18"/>
      <c r="J18" s="10"/>
      <c r="K18" s="27"/>
      <c r="L18"/>
      <c r="M18" s="31"/>
      <c r="N18" s="25"/>
      <c r="O18"/>
      <c r="P18" s="16"/>
      <c r="Q18" s="16"/>
      <c r="R18" s="25"/>
    </row>
  </sheetData>
  <sheetProtection/>
  <mergeCells count="19">
    <mergeCell ref="A5:R5"/>
    <mergeCell ref="A2:S2"/>
    <mergeCell ref="A1:S1"/>
    <mergeCell ref="A3:S3"/>
    <mergeCell ref="A4:S4"/>
    <mergeCell ref="S7:S8"/>
    <mergeCell ref="G7:I7"/>
    <mergeCell ref="M7:O7"/>
    <mergeCell ref="P7:P8"/>
    <mergeCell ref="Q6:R6"/>
    <mergeCell ref="B7:B8"/>
    <mergeCell ref="C7:C8"/>
    <mergeCell ref="E7:E8"/>
    <mergeCell ref="A7:A8"/>
    <mergeCell ref="D7:D8"/>
    <mergeCell ref="R7:R8"/>
    <mergeCell ref="F7:F8"/>
    <mergeCell ref="J7:L7"/>
    <mergeCell ref="Q7:Q8"/>
  </mergeCells>
  <conditionalFormatting sqref="E12">
    <cfRule type="expression" priority="1" dxfId="1" stopIfTrue="1">
      <formula>'[2]DtКПЮ'!#REF!&gt;1</formula>
    </cfRule>
    <cfRule type="cellIs" priority="2" dxfId="35" operator="greaterThan" stopIfTrue="1">
      <formula>'[2]DtКПЮ'!#REF!&gt;1</formula>
    </cfRule>
  </conditionalFormatting>
  <printOptions horizontalCentered="1"/>
  <pageMargins left="0.1968503937007874" right="0.1968503937007874" top="0.36" bottom="0.1968503937007874" header="0.5118110236220472" footer="0.5118110236220472"/>
  <pageSetup fitToHeight="1" fitToWidth="1" horizontalDpi="600" verticalDpi="600" orientation="landscape" paperSize="9" scale="80" r:id="rId2"/>
  <colBreaks count="1" manualBreakCount="1">
    <brk id="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view="pageBreakPreview" zoomScaleSheetLayoutView="100" zoomScalePageLayoutView="0" workbookViewId="0" topLeftCell="A1">
      <selection activeCell="C6" sqref="C1:C16384"/>
    </sheetView>
  </sheetViews>
  <sheetFormatPr defaultColWidth="9.00390625" defaultRowHeight="12.75"/>
  <cols>
    <col min="1" max="1" width="4.375" style="0" customWidth="1"/>
    <col min="2" max="2" width="18.375" style="0" customWidth="1"/>
    <col min="3" max="3" width="10.875" style="0" hidden="1" customWidth="1"/>
    <col min="4" max="4" width="4.625" style="0" customWidth="1"/>
    <col min="5" max="5" width="33.875" style="0" customWidth="1"/>
    <col min="6" max="6" width="17.00390625" style="3" customWidth="1"/>
    <col min="7" max="7" width="7.375" style="31" customWidth="1"/>
    <col min="8" max="8" width="8.125" style="23" customWidth="1"/>
    <col min="9" max="9" width="6.375" style="0" customWidth="1"/>
    <col min="10" max="10" width="8.00390625" style="10" customWidth="1"/>
    <col min="11" max="11" width="9.125" style="27" customWidth="1"/>
    <col min="12" max="12" width="6.375" style="0" customWidth="1"/>
    <col min="13" max="13" width="8.375" style="31" customWidth="1"/>
    <col min="14" max="14" width="8.625" style="23" customWidth="1"/>
    <col min="15" max="15" width="7.375" style="0" customWidth="1"/>
    <col min="16" max="16" width="6.00390625" style="16" customWidth="1"/>
    <col min="17" max="17" width="7.875" style="16" customWidth="1"/>
    <col min="18" max="18" width="9.875" style="23" customWidth="1"/>
    <col min="19" max="19" width="9.125" style="4" customWidth="1"/>
  </cols>
  <sheetData>
    <row r="1" spans="1:20" ht="35.25" customHeight="1">
      <c r="A1" s="165" t="s">
        <v>172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t="s">
        <v>23</v>
      </c>
    </row>
    <row r="2" spans="1:19" ht="13.5" customHeight="1">
      <c r="A2" s="172" t="s">
        <v>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23.25" customHeight="1">
      <c r="A3" s="166" t="s">
        <v>11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8">
      <c r="A4" s="166" t="s">
        <v>74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1:20" s="57" customFormat="1" ht="12.75" customHeight="1">
      <c r="A5" s="169" t="s">
        <v>126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57" t="s">
        <v>24</v>
      </c>
    </row>
    <row r="6" spans="1:20" ht="21" customHeight="1">
      <c r="A6" s="12" t="s">
        <v>45</v>
      </c>
      <c r="B6" s="12"/>
      <c r="C6" s="12"/>
      <c r="D6" s="12"/>
      <c r="E6" s="12"/>
      <c r="F6" s="39"/>
      <c r="G6" s="49"/>
      <c r="H6" s="50"/>
      <c r="I6" s="51"/>
      <c r="J6" s="52"/>
      <c r="K6" s="53"/>
      <c r="L6" s="51"/>
      <c r="M6" s="49"/>
      <c r="N6" s="50"/>
      <c r="O6" s="51"/>
      <c r="P6" s="54"/>
      <c r="Q6" s="54"/>
      <c r="R6" s="176" t="s">
        <v>125</v>
      </c>
      <c r="S6" s="176"/>
      <c r="T6" s="59"/>
    </row>
    <row r="7" spans="1:19" ht="44.25" customHeight="1">
      <c r="A7" s="170" t="s">
        <v>10</v>
      </c>
      <c r="B7" s="175" t="s">
        <v>0</v>
      </c>
      <c r="C7" s="163" t="s">
        <v>2</v>
      </c>
      <c r="D7" s="161" t="s">
        <v>3</v>
      </c>
      <c r="E7" s="162" t="s">
        <v>4</v>
      </c>
      <c r="F7" s="175" t="s">
        <v>6</v>
      </c>
      <c r="G7" s="168" t="s">
        <v>26</v>
      </c>
      <c r="H7" s="168"/>
      <c r="I7" s="168"/>
      <c r="J7" s="168" t="s">
        <v>14</v>
      </c>
      <c r="K7" s="168"/>
      <c r="L7" s="168"/>
      <c r="M7" s="168" t="s">
        <v>27</v>
      </c>
      <c r="N7" s="168"/>
      <c r="O7" s="168"/>
      <c r="P7" s="174" t="s">
        <v>15</v>
      </c>
      <c r="Q7" s="173" t="s">
        <v>32</v>
      </c>
      <c r="R7" s="167" t="s">
        <v>19</v>
      </c>
      <c r="S7" s="167" t="s">
        <v>33</v>
      </c>
    </row>
    <row r="8" spans="1:19" ht="44.25" customHeight="1">
      <c r="A8" s="171"/>
      <c r="B8" s="175"/>
      <c r="C8" s="164"/>
      <c r="D8" s="161"/>
      <c r="E8" s="162"/>
      <c r="F8" s="175"/>
      <c r="G8" s="32" t="s">
        <v>16</v>
      </c>
      <c r="H8" s="29" t="s">
        <v>17</v>
      </c>
      <c r="I8" s="30" t="s">
        <v>18</v>
      </c>
      <c r="J8" s="32" t="s">
        <v>16</v>
      </c>
      <c r="K8" s="29" t="s">
        <v>17</v>
      </c>
      <c r="L8" s="30" t="s">
        <v>18</v>
      </c>
      <c r="M8" s="32" t="s">
        <v>16</v>
      </c>
      <c r="N8" s="29" t="s">
        <v>17</v>
      </c>
      <c r="O8" s="30" t="s">
        <v>18</v>
      </c>
      <c r="P8" s="174"/>
      <c r="Q8" s="173"/>
      <c r="R8" s="167"/>
      <c r="S8" s="167"/>
    </row>
    <row r="9" spans="1:19" s="6" customFormat="1" ht="31.5" customHeight="1">
      <c r="A9" s="7">
        <v>1</v>
      </c>
      <c r="B9" s="46" t="s">
        <v>51</v>
      </c>
      <c r="C9" s="126" t="s">
        <v>105</v>
      </c>
      <c r="D9" s="1" t="s">
        <v>12</v>
      </c>
      <c r="E9" s="62" t="s">
        <v>54</v>
      </c>
      <c r="F9" s="1" t="s">
        <v>50</v>
      </c>
      <c r="G9" s="33">
        <v>198</v>
      </c>
      <c r="H9" s="26">
        <f>G9/3</f>
        <v>66</v>
      </c>
      <c r="I9" s="1">
        <v>1</v>
      </c>
      <c r="J9" s="34">
        <v>196</v>
      </c>
      <c r="K9" s="26">
        <f>J9/3</f>
        <v>65.33333333333333</v>
      </c>
      <c r="L9" s="1">
        <v>1</v>
      </c>
      <c r="M9" s="75">
        <v>202.5</v>
      </c>
      <c r="N9" s="26">
        <f>M9/3</f>
        <v>67.5</v>
      </c>
      <c r="O9" s="1">
        <v>1</v>
      </c>
      <c r="P9" s="77"/>
      <c r="Q9" s="38">
        <f>G9+J9+M9</f>
        <v>596.5</v>
      </c>
      <c r="R9" s="24">
        <f>AVERAGE(H9,K9,N9)</f>
        <v>66.27777777777777</v>
      </c>
      <c r="S9" s="11" t="s">
        <v>12</v>
      </c>
    </row>
    <row r="10" spans="1:19" s="6" customFormat="1" ht="31.5" customHeight="1">
      <c r="A10" s="7">
        <v>2</v>
      </c>
      <c r="B10" s="67" t="s">
        <v>52</v>
      </c>
      <c r="C10" s="126" t="s">
        <v>106</v>
      </c>
      <c r="D10" s="61" t="s">
        <v>12</v>
      </c>
      <c r="E10" s="74" t="s">
        <v>56</v>
      </c>
      <c r="F10" s="1" t="s">
        <v>89</v>
      </c>
      <c r="G10" s="33">
        <v>180.5</v>
      </c>
      <c r="H10" s="26">
        <f>G10/3</f>
        <v>60.166666666666664</v>
      </c>
      <c r="I10" s="1">
        <v>2</v>
      </c>
      <c r="J10" s="34">
        <v>181.5</v>
      </c>
      <c r="K10" s="26">
        <f>J10/3</f>
        <v>60.5</v>
      </c>
      <c r="L10" s="1">
        <v>2</v>
      </c>
      <c r="M10" s="75">
        <v>177</v>
      </c>
      <c r="N10" s="26">
        <f>M10/3</f>
        <v>59</v>
      </c>
      <c r="O10" s="1">
        <v>3</v>
      </c>
      <c r="P10" s="77"/>
      <c r="Q10" s="38">
        <f>G10+J10+M10</f>
        <v>539</v>
      </c>
      <c r="R10" s="24">
        <f>AVERAGE(H10,K10,N10)</f>
        <v>59.888888888888886</v>
      </c>
      <c r="S10" s="11" t="s">
        <v>29</v>
      </c>
    </row>
    <row r="11" spans="1:19" s="6" customFormat="1" ht="31.5" customHeight="1">
      <c r="A11" s="7">
        <v>3</v>
      </c>
      <c r="B11" s="56" t="s">
        <v>22</v>
      </c>
      <c r="C11" s="126" t="s">
        <v>157</v>
      </c>
      <c r="D11" s="1" t="s">
        <v>12</v>
      </c>
      <c r="E11" s="63" t="s">
        <v>120</v>
      </c>
      <c r="F11" s="1" t="s">
        <v>21</v>
      </c>
      <c r="G11" s="33">
        <v>177</v>
      </c>
      <c r="H11" s="26">
        <f>G11/3</f>
        <v>59</v>
      </c>
      <c r="I11" s="1">
        <v>3</v>
      </c>
      <c r="J11" s="34">
        <v>168.5</v>
      </c>
      <c r="K11" s="26">
        <f>J11/3</f>
        <v>56.166666666666664</v>
      </c>
      <c r="L11" s="1">
        <v>3</v>
      </c>
      <c r="M11" s="75">
        <v>180.5</v>
      </c>
      <c r="N11" s="26">
        <f>M11/3</f>
        <v>60.166666666666664</v>
      </c>
      <c r="O11" s="1">
        <v>2</v>
      </c>
      <c r="P11" s="77"/>
      <c r="Q11" s="38">
        <f>G11+J11+M11</f>
        <v>526</v>
      </c>
      <c r="R11" s="24">
        <f>AVERAGE(H11,K11,N11)</f>
        <v>58.444444444444436</v>
      </c>
      <c r="S11" s="11" t="s">
        <v>7</v>
      </c>
    </row>
    <row r="12" spans="2:15" ht="33" customHeight="1">
      <c r="B12" s="18" t="s">
        <v>8</v>
      </c>
      <c r="C12" s="18"/>
      <c r="D12" s="21"/>
      <c r="E12" s="28"/>
      <c r="F12" s="28" t="s">
        <v>124</v>
      </c>
      <c r="O12" s="8"/>
    </row>
    <row r="13" spans="1:18" s="3" customFormat="1" ht="33" customHeight="1">
      <c r="A13"/>
      <c r="B13" s="18" t="s">
        <v>9</v>
      </c>
      <c r="C13" s="18"/>
      <c r="D13" s="21"/>
      <c r="E13" s="28"/>
      <c r="F13" s="28" t="s">
        <v>42</v>
      </c>
      <c r="G13" s="31"/>
      <c r="H13" s="25"/>
      <c r="I13"/>
      <c r="J13" s="10"/>
      <c r="K13" s="27"/>
      <c r="L13"/>
      <c r="M13" s="31"/>
      <c r="N13" s="25"/>
      <c r="O13"/>
      <c r="P13" s="16"/>
      <c r="Q13" s="16"/>
      <c r="R13" s="25"/>
    </row>
  </sheetData>
  <sheetProtection/>
  <mergeCells count="19">
    <mergeCell ref="S7:S8"/>
    <mergeCell ref="G7:I7"/>
    <mergeCell ref="B7:B8"/>
    <mergeCell ref="D7:D8"/>
    <mergeCell ref="C7:C8"/>
    <mergeCell ref="A7:A8"/>
    <mergeCell ref="A1:S1"/>
    <mergeCell ref="A3:S3"/>
    <mergeCell ref="A4:S4"/>
    <mergeCell ref="R6:S6"/>
    <mergeCell ref="A2:S2"/>
    <mergeCell ref="A5:S5"/>
    <mergeCell ref="R7:R8"/>
    <mergeCell ref="E7:E8"/>
    <mergeCell ref="M7:O7"/>
    <mergeCell ref="P7:P8"/>
    <mergeCell ref="Q7:Q8"/>
    <mergeCell ref="F7:F8"/>
    <mergeCell ref="J7:L7"/>
  </mergeCells>
  <conditionalFormatting sqref="E11">
    <cfRule type="expression" priority="1" dxfId="1" stopIfTrue="1">
      <formula>'[2]DtКПЮ'!#REF!&gt;1</formula>
    </cfRule>
    <cfRule type="cellIs" priority="2" dxfId="35" operator="greaterThan" stopIfTrue="1">
      <formula>'[2]DtКПЮ'!#REF!&gt;1</formula>
    </cfRule>
  </conditionalFormatting>
  <printOptions horizontalCentered="1"/>
  <pageMargins left="0.1968503937007874" right="0.1968503937007874" top="0.32" bottom="0.1968503937007874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view="pageBreakPreview" zoomScaleSheetLayoutView="100" zoomScalePageLayoutView="0" workbookViewId="0" topLeftCell="B1">
      <selection activeCell="C6" sqref="C1:C16384"/>
    </sheetView>
  </sheetViews>
  <sheetFormatPr defaultColWidth="9.00390625" defaultRowHeight="12.75"/>
  <cols>
    <col min="1" max="1" width="4.375" style="0" customWidth="1"/>
    <col min="2" max="2" width="18.00390625" style="0" customWidth="1"/>
    <col min="3" max="3" width="18.00390625" style="0" hidden="1" customWidth="1"/>
    <col min="4" max="4" width="4.625" style="0" customWidth="1"/>
    <col min="5" max="5" width="33.875" style="0" customWidth="1"/>
    <col min="6" max="6" width="17.00390625" style="3" customWidth="1"/>
    <col min="7" max="7" width="7.375" style="31" customWidth="1"/>
    <col min="8" max="8" width="8.125" style="23" customWidth="1"/>
    <col min="9" max="9" width="6.375" style="0" customWidth="1"/>
    <col min="10" max="10" width="8.00390625" style="10" customWidth="1"/>
    <col min="11" max="11" width="9.125" style="27" customWidth="1"/>
    <col min="12" max="12" width="6.375" style="0" customWidth="1"/>
    <col min="13" max="13" width="8.375" style="31" customWidth="1"/>
    <col min="14" max="14" width="8.625" style="23" customWidth="1"/>
    <col min="15" max="15" width="7.375" style="0" customWidth="1"/>
    <col min="16" max="16" width="6.00390625" style="16" customWidth="1"/>
    <col min="17" max="17" width="7.875" style="16" customWidth="1"/>
    <col min="18" max="18" width="9.875" style="23" customWidth="1"/>
    <col min="19" max="19" width="9.125" style="4" customWidth="1"/>
  </cols>
  <sheetData>
    <row r="1" spans="1:20" ht="35.25" customHeight="1">
      <c r="A1" s="165" t="s">
        <v>172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t="s">
        <v>39</v>
      </c>
    </row>
    <row r="2" spans="1:19" ht="21" customHeight="1">
      <c r="A2" s="172" t="s">
        <v>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22.5" customHeight="1">
      <c r="A3" s="188" t="s">
        <v>11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:18" ht="18">
      <c r="A4" s="166" t="s">
        <v>44</v>
      </c>
      <c r="B4" s="166"/>
      <c r="C4" s="166"/>
      <c r="D4" s="166"/>
      <c r="E4" s="166"/>
      <c r="F4" s="16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1:20" ht="17.25" customHeight="1">
      <c r="A5" s="169" t="s">
        <v>129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48"/>
      <c r="T5" t="s">
        <v>46</v>
      </c>
    </row>
    <row r="6" spans="1:20" ht="21" customHeight="1">
      <c r="A6" s="12" t="s">
        <v>45</v>
      </c>
      <c r="B6" s="12"/>
      <c r="C6" s="12"/>
      <c r="D6" s="12"/>
      <c r="E6" s="12"/>
      <c r="F6" s="39"/>
      <c r="G6" s="49"/>
      <c r="H6" s="50"/>
      <c r="I6" s="51"/>
      <c r="J6" s="52"/>
      <c r="K6" s="53"/>
      <c r="L6" s="51"/>
      <c r="M6" s="49"/>
      <c r="N6" s="50"/>
      <c r="O6" s="51"/>
      <c r="P6" s="54"/>
      <c r="Q6" s="54"/>
      <c r="R6" s="178" t="s">
        <v>125</v>
      </c>
      <c r="S6" s="178"/>
      <c r="T6" s="178"/>
    </row>
    <row r="7" spans="1:19" ht="44.25" customHeight="1">
      <c r="A7" s="170" t="s">
        <v>10</v>
      </c>
      <c r="B7" s="163" t="s">
        <v>0</v>
      </c>
      <c r="C7" s="163" t="s">
        <v>2</v>
      </c>
      <c r="D7" s="189" t="s">
        <v>3</v>
      </c>
      <c r="E7" s="179" t="s">
        <v>4</v>
      </c>
      <c r="F7" s="163" t="s">
        <v>6</v>
      </c>
      <c r="G7" s="181" t="s">
        <v>26</v>
      </c>
      <c r="H7" s="182"/>
      <c r="I7" s="183"/>
      <c r="J7" s="181" t="s">
        <v>14</v>
      </c>
      <c r="K7" s="182"/>
      <c r="L7" s="183"/>
      <c r="M7" s="181" t="s">
        <v>27</v>
      </c>
      <c r="N7" s="182"/>
      <c r="O7" s="183"/>
      <c r="P7" s="184" t="s">
        <v>15</v>
      </c>
      <c r="Q7" s="173" t="s">
        <v>32</v>
      </c>
      <c r="R7" s="191" t="s">
        <v>19</v>
      </c>
      <c r="S7" s="167" t="s">
        <v>33</v>
      </c>
    </row>
    <row r="8" spans="1:19" ht="44.25" customHeight="1">
      <c r="A8" s="171"/>
      <c r="B8" s="164"/>
      <c r="C8" s="164"/>
      <c r="D8" s="190"/>
      <c r="E8" s="180"/>
      <c r="F8" s="164"/>
      <c r="G8" s="32" t="s">
        <v>16</v>
      </c>
      <c r="H8" s="29" t="s">
        <v>17</v>
      </c>
      <c r="I8" s="30" t="s">
        <v>18</v>
      </c>
      <c r="J8" s="32" t="s">
        <v>16</v>
      </c>
      <c r="K8" s="29" t="s">
        <v>17</v>
      </c>
      <c r="L8" s="30" t="s">
        <v>18</v>
      </c>
      <c r="M8" s="32" t="s">
        <v>16</v>
      </c>
      <c r="N8" s="29" t="s">
        <v>17</v>
      </c>
      <c r="O8" s="30" t="s">
        <v>18</v>
      </c>
      <c r="P8" s="185"/>
      <c r="Q8" s="173"/>
      <c r="R8" s="192"/>
      <c r="S8" s="167"/>
    </row>
    <row r="9" spans="1:19" s="6" customFormat="1" ht="31.5" customHeight="1">
      <c r="A9" s="7">
        <v>1</v>
      </c>
      <c r="B9" s="46" t="s">
        <v>63</v>
      </c>
      <c r="C9" s="126" t="s">
        <v>102</v>
      </c>
      <c r="D9" s="1">
        <v>2</v>
      </c>
      <c r="E9" s="62" t="s">
        <v>54</v>
      </c>
      <c r="F9" s="1" t="s">
        <v>50</v>
      </c>
      <c r="G9" s="33">
        <v>215</v>
      </c>
      <c r="H9" s="26">
        <f>G9/3.4</f>
        <v>63.23529411764706</v>
      </c>
      <c r="I9" s="1">
        <v>1</v>
      </c>
      <c r="J9" s="34">
        <v>220.5</v>
      </c>
      <c r="K9" s="26">
        <f>J9/3.4</f>
        <v>64.8529411764706</v>
      </c>
      <c r="L9" s="1">
        <v>1</v>
      </c>
      <c r="M9" s="35">
        <v>207.5</v>
      </c>
      <c r="N9" s="26">
        <f>M9/3.4</f>
        <v>61.029411764705884</v>
      </c>
      <c r="O9" s="1">
        <v>1</v>
      </c>
      <c r="P9" s="17"/>
      <c r="Q9" s="38">
        <f>G9+J9+M9</f>
        <v>643</v>
      </c>
      <c r="R9" s="24">
        <f>AVERAGE(H9,K9,N9)</f>
        <v>63.03921568627451</v>
      </c>
      <c r="S9" s="11">
        <v>2</v>
      </c>
    </row>
    <row r="10" spans="1:19" s="6" customFormat="1" ht="31.5" customHeight="1">
      <c r="A10" s="7">
        <v>2</v>
      </c>
      <c r="B10" s="56" t="s">
        <v>48</v>
      </c>
      <c r="C10" s="126" t="s">
        <v>161</v>
      </c>
      <c r="D10" s="1" t="s">
        <v>30</v>
      </c>
      <c r="E10" s="36" t="s">
        <v>128</v>
      </c>
      <c r="F10" s="1" t="s">
        <v>50</v>
      </c>
      <c r="G10" s="33">
        <v>199</v>
      </c>
      <c r="H10" s="26">
        <f>G10/3.4</f>
        <v>58.529411764705884</v>
      </c>
      <c r="I10" s="1">
        <v>2</v>
      </c>
      <c r="J10" s="34">
        <v>213.5</v>
      </c>
      <c r="K10" s="26">
        <f>J10/3.4</f>
        <v>62.794117647058826</v>
      </c>
      <c r="L10" s="1">
        <v>2</v>
      </c>
      <c r="M10" s="35">
        <v>196</v>
      </c>
      <c r="N10" s="26">
        <f>M10/3.4</f>
        <v>57.64705882352941</v>
      </c>
      <c r="O10" s="1">
        <v>2</v>
      </c>
      <c r="P10" s="17"/>
      <c r="Q10" s="38">
        <f>G10+J10+M10</f>
        <v>608.5</v>
      </c>
      <c r="R10" s="24">
        <f>AVERAGE(H10,K10,N10)</f>
        <v>59.65686274509804</v>
      </c>
      <c r="S10" s="11" t="s">
        <v>7</v>
      </c>
    </row>
    <row r="11" spans="1:19" s="6" customFormat="1" ht="31.5" customHeight="1">
      <c r="A11" s="7">
        <v>3</v>
      </c>
      <c r="B11" s="46" t="s">
        <v>153</v>
      </c>
      <c r="C11" s="126" t="s">
        <v>107</v>
      </c>
      <c r="D11" s="1">
        <v>3</v>
      </c>
      <c r="E11" s="74" t="s">
        <v>56</v>
      </c>
      <c r="F11" s="1" t="s">
        <v>89</v>
      </c>
      <c r="G11" s="33">
        <v>190.5</v>
      </c>
      <c r="H11" s="26">
        <f>G11/3.4</f>
        <v>56.029411764705884</v>
      </c>
      <c r="I11" s="1">
        <v>3</v>
      </c>
      <c r="J11" s="34">
        <v>181.5</v>
      </c>
      <c r="K11" s="26">
        <f>J11/3.4</f>
        <v>53.38235294117647</v>
      </c>
      <c r="L11" s="1">
        <v>3</v>
      </c>
      <c r="M11" s="35">
        <v>189.5</v>
      </c>
      <c r="N11" s="26">
        <f>M11/3.4</f>
        <v>55.73529411764706</v>
      </c>
      <c r="O11" s="1">
        <v>3</v>
      </c>
      <c r="P11" s="17"/>
      <c r="Q11" s="38">
        <f>G11+J11+M11</f>
        <v>561.5</v>
      </c>
      <c r="R11" s="24">
        <f>AVERAGE(H11,K11,N11)</f>
        <v>55.04901960784313</v>
      </c>
      <c r="S11" s="11" t="s">
        <v>7</v>
      </c>
    </row>
    <row r="12" spans="2:15" ht="40.5" customHeight="1">
      <c r="B12" s="18" t="s">
        <v>8</v>
      </c>
      <c r="C12" s="18"/>
      <c r="D12" s="21"/>
      <c r="E12" s="28"/>
      <c r="F12" s="28" t="s">
        <v>112</v>
      </c>
      <c r="O12" s="8"/>
    </row>
    <row r="13" spans="1:18" s="3" customFormat="1" ht="33" customHeight="1">
      <c r="A13"/>
      <c r="B13" s="18" t="s">
        <v>9</v>
      </c>
      <c r="C13" s="18"/>
      <c r="D13" s="21"/>
      <c r="E13" s="28"/>
      <c r="F13" s="28" t="s">
        <v>42</v>
      </c>
      <c r="G13" s="31"/>
      <c r="H13" s="25"/>
      <c r="I13"/>
      <c r="J13" s="10"/>
      <c r="K13" s="27"/>
      <c r="L13"/>
      <c r="M13" s="31"/>
      <c r="N13" s="25"/>
      <c r="O13"/>
      <c r="P13" s="16"/>
      <c r="Q13" s="16"/>
      <c r="R13" s="25"/>
    </row>
  </sheetData>
  <sheetProtection/>
  <mergeCells count="19">
    <mergeCell ref="B7:B8"/>
    <mergeCell ref="C7:C8"/>
    <mergeCell ref="A4:R4"/>
    <mergeCell ref="A5:R5"/>
    <mergeCell ref="A1:S1"/>
    <mergeCell ref="A2:S2"/>
    <mergeCell ref="A3:S3"/>
    <mergeCell ref="A7:A8"/>
    <mergeCell ref="D7:D8"/>
    <mergeCell ref="R7:R8"/>
    <mergeCell ref="F7:F8"/>
    <mergeCell ref="J7:L7"/>
    <mergeCell ref="R6:T6"/>
    <mergeCell ref="Q7:Q8"/>
    <mergeCell ref="E7:E8"/>
    <mergeCell ref="S7:S8"/>
    <mergeCell ref="G7:I7"/>
    <mergeCell ref="M7:O7"/>
    <mergeCell ref="P7:P8"/>
  </mergeCells>
  <printOptions horizontalCentered="1"/>
  <pageMargins left="0.1968503937007874" right="0.1968503937007874" top="0.36" bottom="0.1968503937007874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90" zoomScaleSheetLayoutView="90" zoomScalePageLayoutView="0" workbookViewId="0" topLeftCell="A1">
      <selection activeCell="C7" sqref="C1:C16384"/>
    </sheetView>
  </sheetViews>
  <sheetFormatPr defaultColWidth="9.00390625" defaultRowHeight="12.75"/>
  <cols>
    <col min="1" max="1" width="4.375" style="0" customWidth="1"/>
    <col min="2" max="2" width="21.125" style="0" customWidth="1"/>
    <col min="3" max="3" width="12.125" style="0" hidden="1" customWidth="1"/>
    <col min="4" max="4" width="6.25390625" style="0" customWidth="1"/>
    <col min="5" max="5" width="35.625" style="0" customWidth="1"/>
    <col min="6" max="6" width="18.75390625" style="3" customWidth="1"/>
    <col min="7" max="7" width="7.375" style="31" customWidth="1"/>
    <col min="8" max="8" width="8.125" style="23" customWidth="1"/>
    <col min="9" max="9" width="6.375" style="0" customWidth="1"/>
    <col min="10" max="10" width="8.00390625" style="10" customWidth="1"/>
    <col min="11" max="11" width="9.125" style="27" customWidth="1"/>
    <col min="12" max="12" width="6.375" style="0" customWidth="1"/>
    <col min="13" max="13" width="8.375" style="31" customWidth="1"/>
    <col min="14" max="14" width="8.625" style="23" customWidth="1"/>
    <col min="15" max="15" width="7.375" style="0" customWidth="1"/>
    <col min="16" max="16" width="6.00390625" style="16" customWidth="1"/>
    <col min="17" max="17" width="7.875" style="16" customWidth="1"/>
    <col min="18" max="18" width="9.875" style="23" customWidth="1"/>
    <col min="19" max="19" width="9.125" style="4" customWidth="1"/>
  </cols>
  <sheetData>
    <row r="1" spans="1:19" ht="35.25" customHeight="1">
      <c r="A1" s="165" t="s">
        <v>172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ht="18" customHeight="1">
      <c r="A2" s="172" t="s">
        <v>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27.75" customHeight="1">
      <c r="A3" s="166" t="s">
        <v>11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8">
      <c r="A4" s="166" t="s">
        <v>36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1:19" ht="18" customHeight="1">
      <c r="A5" s="193" t="s">
        <v>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</row>
    <row r="6" spans="1:20" ht="12.75">
      <c r="A6" s="169" t="s">
        <v>131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48"/>
      <c r="T6" t="s">
        <v>37</v>
      </c>
    </row>
    <row r="7" spans="1:20" ht="21" customHeight="1">
      <c r="A7" s="12" t="s">
        <v>45</v>
      </c>
      <c r="B7" s="12"/>
      <c r="C7" s="12"/>
      <c r="D7" s="12"/>
      <c r="E7" s="12"/>
      <c r="F7" s="39"/>
      <c r="G7" s="49"/>
      <c r="H7" s="50"/>
      <c r="I7" s="51"/>
      <c r="J7" s="52"/>
      <c r="K7" s="53"/>
      <c r="L7" s="51"/>
      <c r="M7" s="49"/>
      <c r="N7" s="50"/>
      <c r="O7" s="51"/>
      <c r="P7" s="54"/>
      <c r="Q7" s="54"/>
      <c r="R7" s="176" t="s">
        <v>125</v>
      </c>
      <c r="S7" s="176"/>
      <c r="T7" s="59"/>
    </row>
    <row r="8" spans="1:19" ht="44.25" customHeight="1">
      <c r="A8" s="170" t="s">
        <v>10</v>
      </c>
      <c r="B8" s="163" t="s">
        <v>0</v>
      </c>
      <c r="C8" s="163" t="s">
        <v>2</v>
      </c>
      <c r="D8" s="189" t="s">
        <v>3</v>
      </c>
      <c r="E8" s="179" t="s">
        <v>4</v>
      </c>
      <c r="F8" s="163" t="s">
        <v>6</v>
      </c>
      <c r="G8" s="181" t="s">
        <v>26</v>
      </c>
      <c r="H8" s="182"/>
      <c r="I8" s="183"/>
      <c r="J8" s="181" t="s">
        <v>14</v>
      </c>
      <c r="K8" s="182"/>
      <c r="L8" s="183"/>
      <c r="M8" s="181" t="s">
        <v>27</v>
      </c>
      <c r="N8" s="182"/>
      <c r="O8" s="183"/>
      <c r="P8" s="184" t="s">
        <v>15</v>
      </c>
      <c r="Q8" s="173" t="s">
        <v>32</v>
      </c>
      <c r="R8" s="191" t="s">
        <v>19</v>
      </c>
      <c r="S8" s="191" t="s">
        <v>33</v>
      </c>
    </row>
    <row r="9" spans="1:19" ht="44.25" customHeight="1">
      <c r="A9" s="171"/>
      <c r="B9" s="164"/>
      <c r="C9" s="164"/>
      <c r="D9" s="190"/>
      <c r="E9" s="180"/>
      <c r="F9" s="164"/>
      <c r="G9" s="32" t="s">
        <v>16</v>
      </c>
      <c r="H9" s="29" t="s">
        <v>17</v>
      </c>
      <c r="I9" s="30" t="s">
        <v>18</v>
      </c>
      <c r="J9" s="32" t="s">
        <v>16</v>
      </c>
      <c r="K9" s="29" t="s">
        <v>17</v>
      </c>
      <c r="L9" s="30" t="s">
        <v>18</v>
      </c>
      <c r="M9" s="32" t="s">
        <v>16</v>
      </c>
      <c r="N9" s="29" t="s">
        <v>17</v>
      </c>
      <c r="O9" s="30" t="s">
        <v>18</v>
      </c>
      <c r="P9" s="185"/>
      <c r="Q9" s="173"/>
      <c r="R9" s="192"/>
      <c r="S9" s="192"/>
    </row>
    <row r="10" spans="1:19" s="6" customFormat="1" ht="31.5" customHeight="1">
      <c r="A10" s="7">
        <v>1</v>
      </c>
      <c r="B10" s="56" t="s">
        <v>22</v>
      </c>
      <c r="C10" s="126" t="s">
        <v>157</v>
      </c>
      <c r="D10" s="1" t="s">
        <v>12</v>
      </c>
      <c r="E10" s="63" t="s">
        <v>72</v>
      </c>
      <c r="F10" s="1" t="s">
        <v>21</v>
      </c>
      <c r="G10" s="33">
        <v>177.5</v>
      </c>
      <c r="H10" s="26">
        <f>G10/2.7</f>
        <v>65.74074074074073</v>
      </c>
      <c r="I10" s="1">
        <v>2</v>
      </c>
      <c r="J10" s="34">
        <v>176.5</v>
      </c>
      <c r="K10" s="26">
        <f>J10/2.7</f>
        <v>65.37037037037037</v>
      </c>
      <c r="L10" s="1">
        <v>1</v>
      </c>
      <c r="M10" s="35">
        <v>171.5</v>
      </c>
      <c r="N10" s="26">
        <f>M10/2.7</f>
        <v>63.51851851851851</v>
      </c>
      <c r="O10" s="1">
        <v>1</v>
      </c>
      <c r="P10" s="17"/>
      <c r="Q10" s="38">
        <f aca="true" t="shared" si="0" ref="Q10:Q16">G10+J10+M10</f>
        <v>525.5</v>
      </c>
      <c r="R10" s="24">
        <f aca="true" t="shared" si="1" ref="R10:R16">AVERAGE(H10,K10,N10)</f>
        <v>64.87654320987653</v>
      </c>
      <c r="S10" s="11" t="s">
        <v>29</v>
      </c>
    </row>
    <row r="11" spans="1:19" s="6" customFormat="1" ht="31.5" customHeight="1">
      <c r="A11" s="7">
        <v>2</v>
      </c>
      <c r="B11" s="62" t="s">
        <v>64</v>
      </c>
      <c r="C11" s="126" t="s">
        <v>100</v>
      </c>
      <c r="D11" s="1" t="s">
        <v>12</v>
      </c>
      <c r="E11" s="46" t="s">
        <v>69</v>
      </c>
      <c r="F11" s="9" t="s">
        <v>87</v>
      </c>
      <c r="G11" s="33">
        <v>178</v>
      </c>
      <c r="H11" s="26">
        <f>G11/2.7</f>
        <v>65.92592592592592</v>
      </c>
      <c r="I11" s="1">
        <v>1</v>
      </c>
      <c r="J11" s="34">
        <v>172</v>
      </c>
      <c r="K11" s="26">
        <f>J11/2.7</f>
        <v>63.7037037037037</v>
      </c>
      <c r="L11" s="1">
        <v>3</v>
      </c>
      <c r="M11" s="35">
        <v>171.5</v>
      </c>
      <c r="N11" s="26">
        <f>M11/2.7</f>
        <v>63.51851851851851</v>
      </c>
      <c r="O11" s="1">
        <v>1</v>
      </c>
      <c r="P11" s="17"/>
      <c r="Q11" s="38">
        <f t="shared" si="0"/>
        <v>521.5</v>
      </c>
      <c r="R11" s="24">
        <f t="shared" si="1"/>
        <v>64.38271604938271</v>
      </c>
      <c r="S11" s="11" t="s">
        <v>29</v>
      </c>
    </row>
    <row r="12" spans="1:19" s="6" customFormat="1" ht="31.5" customHeight="1">
      <c r="A12" s="7">
        <v>3</v>
      </c>
      <c r="B12" s="62" t="s">
        <v>65</v>
      </c>
      <c r="C12" s="126" t="s">
        <v>101</v>
      </c>
      <c r="D12" s="1" t="s">
        <v>12</v>
      </c>
      <c r="E12" s="65" t="s">
        <v>70</v>
      </c>
      <c r="F12" s="9" t="s">
        <v>87</v>
      </c>
      <c r="G12" s="33">
        <v>176.5</v>
      </c>
      <c r="H12" s="26">
        <f>G12/2.7-0.5</f>
        <v>64.87037037037037</v>
      </c>
      <c r="I12" s="1">
        <v>3</v>
      </c>
      <c r="J12" s="34">
        <v>168.5</v>
      </c>
      <c r="K12" s="26">
        <f>J12/2.7-0.5</f>
        <v>61.907407407407405</v>
      </c>
      <c r="L12" s="1">
        <v>5</v>
      </c>
      <c r="M12" s="35">
        <v>169</v>
      </c>
      <c r="N12" s="26">
        <f>M12/2.7-0.5</f>
        <v>62.09259259259259</v>
      </c>
      <c r="O12" s="1">
        <v>3</v>
      </c>
      <c r="P12" s="17">
        <v>1</v>
      </c>
      <c r="Q12" s="38">
        <f t="shared" si="0"/>
        <v>514</v>
      </c>
      <c r="R12" s="24">
        <f t="shared" si="1"/>
        <v>62.956790123456784</v>
      </c>
      <c r="S12" s="11" t="s">
        <v>7</v>
      </c>
    </row>
    <row r="13" spans="1:19" s="6" customFormat="1" ht="31.5" customHeight="1">
      <c r="A13" s="7">
        <v>4</v>
      </c>
      <c r="B13" s="46" t="s">
        <v>52</v>
      </c>
      <c r="C13" s="126" t="s">
        <v>106</v>
      </c>
      <c r="D13" s="1" t="s">
        <v>12</v>
      </c>
      <c r="E13" s="63" t="s">
        <v>68</v>
      </c>
      <c r="F13" s="1" t="s">
        <v>89</v>
      </c>
      <c r="G13" s="33">
        <v>160</v>
      </c>
      <c r="H13" s="26">
        <f>G13/2.7</f>
        <v>59.25925925925925</v>
      </c>
      <c r="I13" s="1">
        <v>6</v>
      </c>
      <c r="J13" s="34">
        <v>173</v>
      </c>
      <c r="K13" s="26">
        <f>J13/2.7</f>
        <v>64.07407407407408</v>
      </c>
      <c r="L13" s="1">
        <v>2</v>
      </c>
      <c r="M13" s="35">
        <v>167.5</v>
      </c>
      <c r="N13" s="26">
        <f>M13/2.7</f>
        <v>62.03703703703703</v>
      </c>
      <c r="O13" s="1">
        <v>4</v>
      </c>
      <c r="P13" s="17"/>
      <c r="Q13" s="38">
        <f t="shared" si="0"/>
        <v>500.5</v>
      </c>
      <c r="R13" s="24">
        <f t="shared" si="1"/>
        <v>61.79012345679012</v>
      </c>
      <c r="S13" s="11" t="s">
        <v>7</v>
      </c>
    </row>
    <row r="14" spans="1:19" s="6" customFormat="1" ht="31.5" customHeight="1">
      <c r="A14" s="7">
        <v>5</v>
      </c>
      <c r="B14" s="56" t="s">
        <v>58</v>
      </c>
      <c r="C14" s="126" t="s">
        <v>166</v>
      </c>
      <c r="D14" s="1" t="s">
        <v>29</v>
      </c>
      <c r="E14" s="63" t="s">
        <v>130</v>
      </c>
      <c r="F14" s="1" t="s">
        <v>21</v>
      </c>
      <c r="G14" s="33">
        <v>163</v>
      </c>
      <c r="H14" s="26">
        <f>G14/2.7</f>
        <v>60.37037037037037</v>
      </c>
      <c r="I14" s="1">
        <v>4</v>
      </c>
      <c r="J14" s="34">
        <v>168.5</v>
      </c>
      <c r="K14" s="26">
        <f>J14/2.7</f>
        <v>62.407407407407405</v>
      </c>
      <c r="L14" s="1">
        <v>4</v>
      </c>
      <c r="M14" s="35">
        <v>163</v>
      </c>
      <c r="N14" s="26">
        <f>M14/2.7</f>
        <v>60.37037037037037</v>
      </c>
      <c r="O14" s="1">
        <v>5</v>
      </c>
      <c r="P14" s="17"/>
      <c r="Q14" s="38">
        <f t="shared" si="0"/>
        <v>494.5</v>
      </c>
      <c r="R14" s="24">
        <f t="shared" si="1"/>
        <v>61.04938271604939</v>
      </c>
      <c r="S14" s="11" t="s">
        <v>7</v>
      </c>
    </row>
    <row r="15" spans="1:19" s="6" customFormat="1" ht="33" customHeight="1">
      <c r="A15" s="7">
        <v>6</v>
      </c>
      <c r="B15" s="46" t="s">
        <v>53</v>
      </c>
      <c r="C15" s="126" t="s">
        <v>184</v>
      </c>
      <c r="D15" s="1" t="s">
        <v>12</v>
      </c>
      <c r="E15" s="46" t="s">
        <v>69</v>
      </c>
      <c r="F15" s="9" t="s">
        <v>87</v>
      </c>
      <c r="G15" s="33">
        <v>160.5</v>
      </c>
      <c r="H15" s="26">
        <f>G15/2.7</f>
        <v>59.44444444444444</v>
      </c>
      <c r="I15" s="1">
        <v>5</v>
      </c>
      <c r="J15" s="34">
        <v>159</v>
      </c>
      <c r="K15" s="26">
        <f>J15/2.7</f>
        <v>58.888888888888886</v>
      </c>
      <c r="L15" s="1">
        <v>7</v>
      </c>
      <c r="M15" s="35">
        <v>158.5</v>
      </c>
      <c r="N15" s="26">
        <f>M15/2.7</f>
        <v>58.7037037037037</v>
      </c>
      <c r="O15" s="1">
        <v>6</v>
      </c>
      <c r="P15" s="17"/>
      <c r="Q15" s="38">
        <f t="shared" si="0"/>
        <v>478</v>
      </c>
      <c r="R15" s="24">
        <f t="shared" si="1"/>
        <v>59.01234567901235</v>
      </c>
      <c r="S15" s="11" t="s">
        <v>7</v>
      </c>
    </row>
    <row r="16" spans="1:19" s="6" customFormat="1" ht="33" customHeight="1">
      <c r="A16" s="7">
        <v>7</v>
      </c>
      <c r="B16" s="62" t="s">
        <v>66</v>
      </c>
      <c r="C16" s="126" t="s">
        <v>109</v>
      </c>
      <c r="D16" s="1" t="s">
        <v>12</v>
      </c>
      <c r="E16" s="46" t="s">
        <v>71</v>
      </c>
      <c r="F16" s="9" t="s">
        <v>87</v>
      </c>
      <c r="G16" s="60">
        <v>159.5</v>
      </c>
      <c r="H16" s="26">
        <f>G16/2.7-0.5</f>
        <v>58.57407407407407</v>
      </c>
      <c r="I16" s="1">
        <v>7</v>
      </c>
      <c r="J16" s="34">
        <v>165.5</v>
      </c>
      <c r="K16" s="26">
        <f>J16/2.7-0.5</f>
        <v>60.79629629629629</v>
      </c>
      <c r="L16" s="1">
        <v>6</v>
      </c>
      <c r="M16" s="35">
        <v>154</v>
      </c>
      <c r="N16" s="26">
        <f>M16/2.7-0.5</f>
        <v>56.53703703703703</v>
      </c>
      <c r="O16" s="1">
        <v>7</v>
      </c>
      <c r="P16" s="17">
        <v>1</v>
      </c>
      <c r="Q16" s="38">
        <f t="shared" si="0"/>
        <v>479</v>
      </c>
      <c r="R16" s="24">
        <f t="shared" si="1"/>
        <v>58.6358024691358</v>
      </c>
      <c r="S16" s="11" t="s">
        <v>7</v>
      </c>
    </row>
    <row r="17" spans="2:15" ht="39.75" customHeight="1">
      <c r="B17" s="18" t="s">
        <v>8</v>
      </c>
      <c r="C17" s="18"/>
      <c r="D17" s="21"/>
      <c r="E17" s="28"/>
      <c r="F17" s="28" t="s">
        <v>112</v>
      </c>
      <c r="O17" s="8"/>
    </row>
    <row r="18" spans="1:18" s="3" customFormat="1" ht="33" customHeight="1">
      <c r="A18"/>
      <c r="B18" s="18" t="s">
        <v>9</v>
      </c>
      <c r="C18" s="18"/>
      <c r="D18" s="21"/>
      <c r="E18" s="28"/>
      <c r="F18" s="28" t="s">
        <v>42</v>
      </c>
      <c r="G18" s="31"/>
      <c r="H18" s="25"/>
      <c r="I18"/>
      <c r="J18" s="10"/>
      <c r="K18" s="27"/>
      <c r="L18"/>
      <c r="M18" s="31"/>
      <c r="N18" s="25"/>
      <c r="O18"/>
      <c r="P18" s="16"/>
      <c r="Q18" s="16"/>
      <c r="R18" s="25"/>
    </row>
  </sheetData>
  <sheetProtection/>
  <mergeCells count="20">
    <mergeCell ref="A1:S1"/>
    <mergeCell ref="A2:S2"/>
    <mergeCell ref="A3:S3"/>
    <mergeCell ref="A5:S5"/>
    <mergeCell ref="S8:S9"/>
    <mergeCell ref="J8:L8"/>
    <mergeCell ref="R7:S7"/>
    <mergeCell ref="A4:S4"/>
    <mergeCell ref="A6:R6"/>
    <mergeCell ref="Q8:Q9"/>
    <mergeCell ref="G8:I8"/>
    <mergeCell ref="M8:O8"/>
    <mergeCell ref="P8:P9"/>
    <mergeCell ref="B8:B9"/>
    <mergeCell ref="A8:A9"/>
    <mergeCell ref="D8:D9"/>
    <mergeCell ref="R8:R9"/>
    <mergeCell ref="F8:F9"/>
    <mergeCell ref="E8:E9"/>
    <mergeCell ref="C8:C9"/>
  </mergeCells>
  <printOptions horizontalCentered="1"/>
  <pageMargins left="0.1968503937007874" right="0.1968503937007874" top="0.29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view="pageBreakPreview" zoomScaleSheetLayoutView="100" zoomScalePageLayoutView="0" workbookViewId="0" topLeftCell="A1">
      <selection activeCell="O11" sqref="O11"/>
    </sheetView>
  </sheetViews>
  <sheetFormatPr defaultColWidth="9.00390625" defaultRowHeight="12.75"/>
  <cols>
    <col min="1" max="1" width="4.375" style="0" customWidth="1"/>
    <col min="2" max="2" width="18.375" style="0" customWidth="1"/>
    <col min="3" max="3" width="9.75390625" style="4" hidden="1" customWidth="1"/>
    <col min="4" max="4" width="13.75390625" style="5" hidden="1" customWidth="1"/>
    <col min="5" max="5" width="4.625" style="0" customWidth="1"/>
    <col min="6" max="6" width="33.875" style="0" customWidth="1"/>
    <col min="7" max="7" width="16.25390625" style="0" hidden="1" customWidth="1"/>
    <col min="8" max="9" width="14.625" style="3" hidden="1" customWidth="1"/>
    <col min="10" max="10" width="17.00390625" style="3" customWidth="1"/>
    <col min="11" max="11" width="7.375" style="31" customWidth="1"/>
    <col min="12" max="12" width="8.125" style="23" customWidth="1"/>
    <col min="13" max="13" width="6.375" style="0" customWidth="1"/>
    <col min="14" max="14" width="8.00390625" style="10" customWidth="1"/>
    <col min="15" max="15" width="9.125" style="27" customWidth="1"/>
    <col min="16" max="16" width="6.375" style="0" customWidth="1"/>
    <col min="17" max="17" width="8.375" style="31" customWidth="1"/>
    <col min="18" max="18" width="8.625" style="23" customWidth="1"/>
    <col min="19" max="19" width="7.375" style="0" customWidth="1"/>
    <col min="20" max="20" width="6.00390625" style="16" customWidth="1"/>
    <col min="21" max="21" width="7.875" style="16" customWidth="1"/>
    <col min="22" max="22" width="9.875" style="23" customWidth="1"/>
    <col min="23" max="23" width="9.125" style="4" customWidth="1"/>
  </cols>
  <sheetData>
    <row r="1" spans="1:24" ht="35.25" customHeight="1">
      <c r="A1" s="165" t="s">
        <v>172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t="s">
        <v>23</v>
      </c>
    </row>
    <row r="2" spans="1:23" ht="21" customHeight="1">
      <c r="A2" s="172" t="s">
        <v>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3" ht="23.25" customHeight="1">
      <c r="A3" s="166" t="s">
        <v>11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1:23" ht="18">
      <c r="A4" s="166" t="s">
        <v>135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</row>
    <row r="5" spans="1:24" s="57" customFormat="1" ht="12.75" customHeight="1">
      <c r="A5" s="169" t="s">
        <v>126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57" t="s">
        <v>24</v>
      </c>
    </row>
    <row r="6" spans="1:24" ht="21" customHeight="1">
      <c r="A6" s="12" t="s">
        <v>45</v>
      </c>
      <c r="B6" s="12"/>
      <c r="C6" s="13"/>
      <c r="D6" s="14"/>
      <c r="E6" s="12"/>
      <c r="F6" s="12"/>
      <c r="G6" s="15"/>
      <c r="H6" s="39"/>
      <c r="I6" s="39"/>
      <c r="J6" s="39"/>
      <c r="K6" s="49"/>
      <c r="L6" s="50"/>
      <c r="M6" s="51"/>
      <c r="N6" s="52"/>
      <c r="O6" s="53"/>
      <c r="P6" s="51"/>
      <c r="Q6" s="49"/>
      <c r="R6" s="50"/>
      <c r="S6" s="51"/>
      <c r="T6" s="54"/>
      <c r="U6" s="54"/>
      <c r="V6" s="176" t="s">
        <v>136</v>
      </c>
      <c r="W6" s="176"/>
      <c r="X6" s="59"/>
    </row>
    <row r="7" spans="1:23" ht="44.25" customHeight="1">
      <c r="A7" s="170" t="s">
        <v>10</v>
      </c>
      <c r="B7" s="175" t="s">
        <v>0</v>
      </c>
      <c r="C7" s="175" t="s">
        <v>1</v>
      </c>
      <c r="D7" s="196" t="s">
        <v>2</v>
      </c>
      <c r="E7" s="161" t="s">
        <v>3</v>
      </c>
      <c r="F7" s="162" t="s">
        <v>4</v>
      </c>
      <c r="G7" s="197" t="s">
        <v>2</v>
      </c>
      <c r="H7" s="197" t="s">
        <v>5</v>
      </c>
      <c r="I7" s="194" t="s">
        <v>91</v>
      </c>
      <c r="J7" s="175" t="s">
        <v>6</v>
      </c>
      <c r="K7" s="168" t="s">
        <v>26</v>
      </c>
      <c r="L7" s="168"/>
      <c r="M7" s="168"/>
      <c r="N7" s="168" t="s">
        <v>14</v>
      </c>
      <c r="O7" s="168"/>
      <c r="P7" s="168"/>
      <c r="Q7" s="168" t="s">
        <v>27</v>
      </c>
      <c r="R7" s="168"/>
      <c r="S7" s="168"/>
      <c r="T7" s="174" t="s">
        <v>15</v>
      </c>
      <c r="U7" s="173" t="s">
        <v>32</v>
      </c>
      <c r="V7" s="167" t="s">
        <v>19</v>
      </c>
      <c r="W7" s="167" t="s">
        <v>33</v>
      </c>
    </row>
    <row r="8" spans="1:23" ht="44.25" customHeight="1">
      <c r="A8" s="171"/>
      <c r="B8" s="175"/>
      <c r="C8" s="175"/>
      <c r="D8" s="196"/>
      <c r="E8" s="161"/>
      <c r="F8" s="162"/>
      <c r="G8" s="197"/>
      <c r="H8" s="197"/>
      <c r="I8" s="195"/>
      <c r="J8" s="175"/>
      <c r="K8" s="32" t="s">
        <v>16</v>
      </c>
      <c r="L8" s="29" t="s">
        <v>17</v>
      </c>
      <c r="M8" s="30" t="s">
        <v>18</v>
      </c>
      <c r="N8" s="32" t="s">
        <v>16</v>
      </c>
      <c r="O8" s="29" t="s">
        <v>17</v>
      </c>
      <c r="P8" s="30" t="s">
        <v>18</v>
      </c>
      <c r="Q8" s="32" t="s">
        <v>16</v>
      </c>
      <c r="R8" s="29" t="s">
        <v>17</v>
      </c>
      <c r="S8" s="30" t="s">
        <v>18</v>
      </c>
      <c r="T8" s="174"/>
      <c r="U8" s="173"/>
      <c r="V8" s="167"/>
      <c r="W8" s="167"/>
    </row>
    <row r="9" spans="1:23" s="6" customFormat="1" ht="31.5" customHeight="1">
      <c r="A9" s="7">
        <v>1</v>
      </c>
      <c r="B9" s="67" t="s">
        <v>51</v>
      </c>
      <c r="C9" s="1">
        <v>2004</v>
      </c>
      <c r="D9" s="84" t="s">
        <v>105</v>
      </c>
      <c r="E9" s="1" t="s">
        <v>12</v>
      </c>
      <c r="F9" s="62" t="s">
        <v>54</v>
      </c>
      <c r="G9" s="84" t="s">
        <v>104</v>
      </c>
      <c r="H9" s="1" t="s">
        <v>49</v>
      </c>
      <c r="I9" s="1" t="s">
        <v>88</v>
      </c>
      <c r="J9" s="1" t="s">
        <v>50</v>
      </c>
      <c r="K9" s="33">
        <v>206</v>
      </c>
      <c r="L9" s="26">
        <f>K9/3.2</f>
        <v>64.375</v>
      </c>
      <c r="M9" s="1">
        <v>1</v>
      </c>
      <c r="N9" s="34">
        <v>202.5</v>
      </c>
      <c r="O9" s="26">
        <f>N9/3.2</f>
        <v>63.28125</v>
      </c>
      <c r="P9" s="1">
        <v>1</v>
      </c>
      <c r="Q9" s="75">
        <v>213</v>
      </c>
      <c r="R9" s="26">
        <f>Q9/3.2</f>
        <v>66.5625</v>
      </c>
      <c r="S9" s="1">
        <v>1</v>
      </c>
      <c r="T9" s="77"/>
      <c r="U9" s="38">
        <f>K9+N9+Q9</f>
        <v>621.5</v>
      </c>
      <c r="V9" s="24">
        <f>AVERAGE(L9,O9,R9)</f>
        <v>64.73958333333333</v>
      </c>
      <c r="W9" s="11" t="s">
        <v>12</v>
      </c>
    </row>
    <row r="10" spans="1:23" s="6" customFormat="1" ht="31.5" customHeight="1">
      <c r="A10" s="7">
        <v>2</v>
      </c>
      <c r="B10" s="67" t="s">
        <v>52</v>
      </c>
      <c r="C10" s="1">
        <v>2005</v>
      </c>
      <c r="D10" s="84" t="s">
        <v>106</v>
      </c>
      <c r="E10" s="61" t="s">
        <v>12</v>
      </c>
      <c r="F10" s="74" t="s">
        <v>56</v>
      </c>
      <c r="G10" s="2"/>
      <c r="H10" s="1" t="s">
        <v>28</v>
      </c>
      <c r="I10" s="1" t="s">
        <v>28</v>
      </c>
      <c r="J10" s="1" t="s">
        <v>89</v>
      </c>
      <c r="K10" s="33">
        <v>200</v>
      </c>
      <c r="L10" s="26">
        <f>K10/3.2</f>
        <v>62.5</v>
      </c>
      <c r="M10" s="1">
        <v>2</v>
      </c>
      <c r="N10" s="34">
        <v>187.5</v>
      </c>
      <c r="O10" s="26">
        <f>N10/3.2</f>
        <v>58.59375</v>
      </c>
      <c r="P10" s="1">
        <v>2</v>
      </c>
      <c r="Q10" s="75">
        <v>193</v>
      </c>
      <c r="R10" s="26">
        <f>Q10/3.2</f>
        <v>60.3125</v>
      </c>
      <c r="S10" s="1">
        <v>2</v>
      </c>
      <c r="T10" s="77"/>
      <c r="U10" s="38">
        <f>K10+N10+Q10</f>
        <v>580.5</v>
      </c>
      <c r="V10" s="24">
        <f>AVERAGE(L10,O10,R10)</f>
        <v>60.46875</v>
      </c>
      <c r="W10" s="11" t="s">
        <v>29</v>
      </c>
    </row>
    <row r="11" spans="2:19" ht="33" customHeight="1">
      <c r="B11" s="18" t="s">
        <v>8</v>
      </c>
      <c r="C11" s="19"/>
      <c r="D11" s="20"/>
      <c r="E11" s="21"/>
      <c r="F11" s="28"/>
      <c r="H11" s="22"/>
      <c r="I11" s="22"/>
      <c r="J11" s="28" t="s">
        <v>124</v>
      </c>
      <c r="S11" s="8"/>
    </row>
    <row r="12" spans="1:22" s="3" customFormat="1" ht="33" customHeight="1">
      <c r="A12"/>
      <c r="B12" s="18" t="s">
        <v>9</v>
      </c>
      <c r="C12" s="19"/>
      <c r="D12" s="20"/>
      <c r="E12" s="21"/>
      <c r="F12" s="28"/>
      <c r="H12" s="22"/>
      <c r="I12" s="22"/>
      <c r="J12" s="28" t="s">
        <v>42</v>
      </c>
      <c r="K12" s="31"/>
      <c r="L12" s="25"/>
      <c r="M12"/>
      <c r="N12" s="10"/>
      <c r="O12" s="27"/>
      <c r="P12"/>
      <c r="Q12" s="31"/>
      <c r="R12" s="25"/>
      <c r="S12"/>
      <c r="T12" s="16"/>
      <c r="U12" s="16"/>
      <c r="V12" s="25"/>
    </row>
  </sheetData>
  <sheetProtection/>
  <mergeCells count="23">
    <mergeCell ref="N7:P7"/>
    <mergeCell ref="G7:G8"/>
    <mergeCell ref="H7:H8"/>
    <mergeCell ref="B7:B8"/>
    <mergeCell ref="C7:C8"/>
    <mergeCell ref="D7:D8"/>
    <mergeCell ref="E7:E8"/>
    <mergeCell ref="V7:V8"/>
    <mergeCell ref="F7:F8"/>
    <mergeCell ref="Q7:S7"/>
    <mergeCell ref="T7:T8"/>
    <mergeCell ref="U7:U8"/>
    <mergeCell ref="J7:J8"/>
    <mergeCell ref="A7:A8"/>
    <mergeCell ref="A1:W1"/>
    <mergeCell ref="A3:W3"/>
    <mergeCell ref="A4:W4"/>
    <mergeCell ref="V6:W6"/>
    <mergeCell ref="A2:W2"/>
    <mergeCell ref="A5:W5"/>
    <mergeCell ref="W7:W8"/>
    <mergeCell ref="K7:M7"/>
    <mergeCell ref="I7:I8"/>
  </mergeCells>
  <printOptions horizontalCentered="1"/>
  <pageMargins left="0.1968503937007874" right="0.1968503937007874" top="0.32" bottom="0.1968503937007874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90" zoomScaleSheetLayoutView="90" zoomScalePageLayoutView="0" workbookViewId="0" topLeftCell="A1">
      <selection activeCell="A1" sqref="A1:W1"/>
    </sheetView>
  </sheetViews>
  <sheetFormatPr defaultColWidth="9.00390625" defaultRowHeight="12.75"/>
  <cols>
    <col min="1" max="1" width="4.375" style="0" customWidth="1"/>
    <col min="2" max="2" width="21.125" style="0" customWidth="1"/>
    <col min="3" max="3" width="7.125" style="4" hidden="1" customWidth="1"/>
    <col min="4" max="4" width="13.00390625" style="5" hidden="1" customWidth="1"/>
    <col min="5" max="5" width="4.625" style="0" customWidth="1"/>
    <col min="6" max="6" width="36.625" style="0" customWidth="1"/>
    <col min="7" max="7" width="8.875" style="0" hidden="1" customWidth="1"/>
    <col min="8" max="8" width="14.375" style="3" hidden="1" customWidth="1"/>
    <col min="9" max="9" width="16.375" style="3" hidden="1" customWidth="1"/>
    <col min="10" max="10" width="19.375" style="3" customWidth="1"/>
    <col min="11" max="11" width="7.375" style="31" customWidth="1"/>
    <col min="12" max="12" width="8.125" style="23" customWidth="1"/>
    <col min="13" max="13" width="6.375" style="0" customWidth="1"/>
    <col min="14" max="14" width="8.00390625" style="10" customWidth="1"/>
    <col min="15" max="15" width="9.125" style="27" customWidth="1"/>
    <col min="16" max="16" width="6.375" style="0" customWidth="1"/>
    <col min="17" max="17" width="8.375" style="31" customWidth="1"/>
    <col min="18" max="18" width="8.625" style="23" customWidth="1"/>
    <col min="19" max="19" width="7.375" style="0" customWidth="1"/>
    <col min="20" max="20" width="6.00390625" style="16" customWidth="1"/>
    <col min="21" max="21" width="7.875" style="16" customWidth="1"/>
    <col min="22" max="22" width="9.875" style="23" customWidth="1"/>
    <col min="23" max="23" width="9.125" style="4" customWidth="1"/>
  </cols>
  <sheetData>
    <row r="1" spans="1:24" ht="35.25" customHeight="1">
      <c r="A1" s="165" t="s">
        <v>172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t="s">
        <v>23</v>
      </c>
    </row>
    <row r="2" spans="1:23" ht="13.5" customHeight="1">
      <c r="A2" s="172" t="s">
        <v>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3" ht="23.25" customHeight="1">
      <c r="A3" s="166" t="s">
        <v>11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1:23" ht="18">
      <c r="A4" s="166" t="s">
        <v>137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</row>
    <row r="5" spans="1:24" s="57" customFormat="1" ht="19.5" customHeight="1">
      <c r="A5" s="169" t="s">
        <v>138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58"/>
      <c r="X5" s="57" t="s">
        <v>24</v>
      </c>
    </row>
    <row r="6" spans="1:24" ht="21" customHeight="1">
      <c r="A6" s="12" t="s">
        <v>45</v>
      </c>
      <c r="B6" s="12"/>
      <c r="C6" s="13"/>
      <c r="D6" s="14"/>
      <c r="E6" s="12"/>
      <c r="F6" s="12"/>
      <c r="G6" s="15"/>
      <c r="H6" s="39"/>
      <c r="I6" s="39"/>
      <c r="J6" s="39"/>
      <c r="K6" s="49"/>
      <c r="L6" s="50"/>
      <c r="M6" s="51"/>
      <c r="N6" s="52"/>
      <c r="O6" s="53"/>
      <c r="P6" s="51"/>
      <c r="Q6" s="49"/>
      <c r="R6" s="50"/>
      <c r="S6" s="51"/>
      <c r="T6" s="54"/>
      <c r="U6" s="176" t="s">
        <v>136</v>
      </c>
      <c r="V6" s="176"/>
      <c r="W6" s="55"/>
      <c r="X6" s="59"/>
    </row>
    <row r="7" spans="1:23" ht="44.25" customHeight="1">
      <c r="A7" s="170" t="s">
        <v>10</v>
      </c>
      <c r="B7" s="175" t="s">
        <v>0</v>
      </c>
      <c r="C7" s="175" t="s">
        <v>1</v>
      </c>
      <c r="D7" s="196" t="s">
        <v>2</v>
      </c>
      <c r="E7" s="161" t="s">
        <v>3</v>
      </c>
      <c r="F7" s="162" t="s">
        <v>4</v>
      </c>
      <c r="G7" s="197" t="s">
        <v>2</v>
      </c>
      <c r="H7" s="197" t="s">
        <v>5</v>
      </c>
      <c r="I7" s="194" t="s">
        <v>91</v>
      </c>
      <c r="J7" s="175" t="s">
        <v>6</v>
      </c>
      <c r="K7" s="168" t="s">
        <v>26</v>
      </c>
      <c r="L7" s="168"/>
      <c r="M7" s="168"/>
      <c r="N7" s="168" t="s">
        <v>14</v>
      </c>
      <c r="O7" s="168"/>
      <c r="P7" s="168"/>
      <c r="Q7" s="168" t="s">
        <v>27</v>
      </c>
      <c r="R7" s="168"/>
      <c r="S7" s="168"/>
      <c r="T7" s="174" t="s">
        <v>15</v>
      </c>
      <c r="U7" s="173" t="s">
        <v>32</v>
      </c>
      <c r="V7" s="167" t="s">
        <v>19</v>
      </c>
      <c r="W7" s="167" t="s">
        <v>33</v>
      </c>
    </row>
    <row r="8" spans="1:23" ht="44.25" customHeight="1">
      <c r="A8" s="171"/>
      <c r="B8" s="175"/>
      <c r="C8" s="175"/>
      <c r="D8" s="196"/>
      <c r="E8" s="161"/>
      <c r="F8" s="162"/>
      <c r="G8" s="197"/>
      <c r="H8" s="197"/>
      <c r="I8" s="195"/>
      <c r="J8" s="175"/>
      <c r="K8" s="32" t="s">
        <v>16</v>
      </c>
      <c r="L8" s="29" t="s">
        <v>17</v>
      </c>
      <c r="M8" s="30" t="s">
        <v>18</v>
      </c>
      <c r="N8" s="32" t="s">
        <v>16</v>
      </c>
      <c r="O8" s="29" t="s">
        <v>17</v>
      </c>
      <c r="P8" s="30" t="s">
        <v>18</v>
      </c>
      <c r="Q8" s="32" t="s">
        <v>16</v>
      </c>
      <c r="R8" s="29" t="s">
        <v>17</v>
      </c>
      <c r="S8" s="30" t="s">
        <v>18</v>
      </c>
      <c r="T8" s="174"/>
      <c r="U8" s="173"/>
      <c r="V8" s="167"/>
      <c r="W8" s="167"/>
    </row>
    <row r="9" spans="1:23" s="6" customFormat="1" ht="31.5" customHeight="1">
      <c r="A9" s="7">
        <v>1</v>
      </c>
      <c r="B9" s="56" t="s">
        <v>75</v>
      </c>
      <c r="C9" s="1">
        <v>1975</v>
      </c>
      <c r="D9" s="126" t="s">
        <v>209</v>
      </c>
      <c r="E9" s="1" t="s">
        <v>7</v>
      </c>
      <c r="F9" s="47" t="s">
        <v>34</v>
      </c>
      <c r="G9" s="2"/>
      <c r="H9" s="9"/>
      <c r="I9" s="9"/>
      <c r="J9" s="1" t="s">
        <v>35</v>
      </c>
      <c r="K9" s="33">
        <v>152.5</v>
      </c>
      <c r="L9" s="26">
        <f>K9/2.3</f>
        <v>66.30434782608697</v>
      </c>
      <c r="M9" s="1">
        <v>1</v>
      </c>
      <c r="N9" s="34">
        <v>151.5</v>
      </c>
      <c r="O9" s="26">
        <f>N9/2.3</f>
        <v>65.86956521739131</v>
      </c>
      <c r="P9" s="1">
        <v>1</v>
      </c>
      <c r="Q9" s="75">
        <v>152.5</v>
      </c>
      <c r="R9" s="26">
        <f>Q9/2.3</f>
        <v>66.30434782608697</v>
      </c>
      <c r="S9" s="1">
        <v>1</v>
      </c>
      <c r="T9" s="77"/>
      <c r="U9" s="38">
        <f>K9+N9+Q9</f>
        <v>456.5</v>
      </c>
      <c r="V9" s="24">
        <f>AVERAGE(L9,O9,R9)</f>
        <v>66.15942028985508</v>
      </c>
      <c r="W9" s="11"/>
    </row>
    <row r="10" spans="1:23" s="6" customFormat="1" ht="26.25" customHeight="1">
      <c r="A10" s="7">
        <v>2</v>
      </c>
      <c r="B10" s="36" t="s">
        <v>61</v>
      </c>
      <c r="C10" s="1">
        <v>2001</v>
      </c>
      <c r="D10" s="126" t="s">
        <v>162</v>
      </c>
      <c r="E10" s="1">
        <v>2</v>
      </c>
      <c r="F10" s="63" t="s">
        <v>62</v>
      </c>
      <c r="G10" s="2"/>
      <c r="H10" s="1"/>
      <c r="I10" s="37"/>
      <c r="J10" s="9" t="s">
        <v>87</v>
      </c>
      <c r="K10" s="33">
        <v>144</v>
      </c>
      <c r="L10" s="26">
        <f>K10/2.3</f>
        <v>62.60869565217392</v>
      </c>
      <c r="M10" s="1">
        <v>2</v>
      </c>
      <c r="N10" s="34">
        <v>140</v>
      </c>
      <c r="O10" s="26">
        <f>N10/2.3</f>
        <v>60.86956521739131</v>
      </c>
      <c r="P10" s="1">
        <v>3</v>
      </c>
      <c r="Q10" s="75">
        <v>143.5</v>
      </c>
      <c r="R10" s="26">
        <f>Q10/2.3</f>
        <v>62.39130434782609</v>
      </c>
      <c r="S10" s="1">
        <v>2</v>
      </c>
      <c r="T10" s="77"/>
      <c r="U10" s="38">
        <f>K10+N10+Q10</f>
        <v>427.5</v>
      </c>
      <c r="V10" s="24">
        <f>AVERAGE(L10,O10,R10)</f>
        <v>61.95652173913044</v>
      </c>
      <c r="W10" s="11"/>
    </row>
    <row r="11" spans="1:23" s="6" customFormat="1" ht="31.5" customHeight="1">
      <c r="A11" s="7">
        <v>3</v>
      </c>
      <c r="B11" s="56" t="s">
        <v>114</v>
      </c>
      <c r="C11" s="1">
        <v>2000</v>
      </c>
      <c r="D11" s="126" t="s">
        <v>196</v>
      </c>
      <c r="E11" s="1" t="s">
        <v>7</v>
      </c>
      <c r="F11" s="63" t="s">
        <v>118</v>
      </c>
      <c r="G11" s="2"/>
      <c r="H11" s="1"/>
      <c r="I11" s="1"/>
      <c r="J11" s="9" t="s">
        <v>84</v>
      </c>
      <c r="K11" s="33">
        <v>140.5</v>
      </c>
      <c r="L11" s="26">
        <f>K11/2.3</f>
        <v>61.08695652173913</v>
      </c>
      <c r="M11" s="1">
        <v>3</v>
      </c>
      <c r="N11" s="34">
        <v>142.5</v>
      </c>
      <c r="O11" s="26">
        <f>N11/2.3</f>
        <v>61.95652173913044</v>
      </c>
      <c r="P11" s="1">
        <v>2</v>
      </c>
      <c r="Q11" s="75">
        <v>142.5</v>
      </c>
      <c r="R11" s="26">
        <f>Q11/2.3</f>
        <v>61.95652173913044</v>
      </c>
      <c r="S11" s="1">
        <v>3</v>
      </c>
      <c r="T11" s="77"/>
      <c r="U11" s="38">
        <f>K11+N11+Q11</f>
        <v>425.5</v>
      </c>
      <c r="V11" s="24">
        <f>AVERAGE(L11,O11,R11)</f>
        <v>61.666666666666664</v>
      </c>
      <c r="W11" s="11"/>
    </row>
    <row r="12" spans="2:19" ht="33" customHeight="1">
      <c r="B12" s="18" t="s">
        <v>8</v>
      </c>
      <c r="C12" s="19"/>
      <c r="D12" s="20"/>
      <c r="E12" s="21"/>
      <c r="F12" s="28"/>
      <c r="H12" s="22"/>
      <c r="I12" s="22"/>
      <c r="J12" s="28"/>
      <c r="K12" s="31" t="s">
        <v>132</v>
      </c>
      <c r="S12" s="8"/>
    </row>
    <row r="13" spans="1:22" s="3" customFormat="1" ht="33" customHeight="1">
      <c r="A13"/>
      <c r="B13" s="18" t="s">
        <v>9</v>
      </c>
      <c r="C13" s="19"/>
      <c r="D13" s="20"/>
      <c r="E13" s="21"/>
      <c r="F13" s="28"/>
      <c r="H13" s="22"/>
      <c r="I13" s="22"/>
      <c r="J13" s="28"/>
      <c r="K13" s="31" t="s">
        <v>133</v>
      </c>
      <c r="L13" s="25"/>
      <c r="M13"/>
      <c r="N13" s="10"/>
      <c r="O13" s="27"/>
      <c r="P13"/>
      <c r="Q13" s="31"/>
      <c r="R13" s="25"/>
      <c r="S13"/>
      <c r="T13" s="16"/>
      <c r="U13" s="16"/>
      <c r="V13" s="25"/>
    </row>
  </sheetData>
  <sheetProtection/>
  <mergeCells count="23">
    <mergeCell ref="U7:U8"/>
    <mergeCell ref="I7:I8"/>
    <mergeCell ref="W7:W8"/>
    <mergeCell ref="K7:M7"/>
    <mergeCell ref="Q7:S7"/>
    <mergeCell ref="T7:T8"/>
    <mergeCell ref="A7:A8"/>
    <mergeCell ref="E7:E8"/>
    <mergeCell ref="V7:V8"/>
    <mergeCell ref="J7:J8"/>
    <mergeCell ref="N7:P7"/>
    <mergeCell ref="B7:B8"/>
    <mergeCell ref="C7:C8"/>
    <mergeCell ref="D7:D8"/>
    <mergeCell ref="F7:F8"/>
    <mergeCell ref="G7:G8"/>
    <mergeCell ref="H7:H8"/>
    <mergeCell ref="A5:V5"/>
    <mergeCell ref="A2:W2"/>
    <mergeCell ref="A1:W1"/>
    <mergeCell ref="A3:W3"/>
    <mergeCell ref="A4:W4"/>
    <mergeCell ref="U6:V6"/>
  </mergeCells>
  <conditionalFormatting sqref="F11">
    <cfRule type="expression" priority="1" dxfId="1" stopIfTrue="1">
      <formula>'[2]DtКПЮ'!#REF!&gt;1</formula>
    </cfRule>
    <cfRule type="cellIs" priority="2" dxfId="35" operator="greaterThan" stopIfTrue="1">
      <formula>'[2]DtКПЮ'!#REF!&gt;1</formula>
    </cfRule>
  </conditionalFormatting>
  <printOptions horizontalCentered="1"/>
  <pageMargins left="0.1968503937007874" right="0.1968503937007874" top="0.36" bottom="0.1968503937007874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view="pageBreakPreview" zoomScale="9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4.375" style="0" customWidth="1"/>
    <col min="2" max="2" width="21.125" style="0" customWidth="1"/>
    <col min="3" max="3" width="7.125" style="4" hidden="1" customWidth="1"/>
    <col min="4" max="4" width="13.25390625" style="5" hidden="1" customWidth="1"/>
    <col min="5" max="5" width="5.875" style="0" customWidth="1"/>
    <col min="6" max="6" width="37.75390625" style="0" customWidth="1"/>
    <col min="7" max="7" width="5.125" style="0" hidden="1" customWidth="1"/>
    <col min="8" max="9" width="14.625" style="3" hidden="1" customWidth="1"/>
    <col min="10" max="10" width="19.25390625" style="3" customWidth="1"/>
    <col min="11" max="11" width="7.375" style="31" customWidth="1"/>
    <col min="12" max="12" width="8.125" style="23" customWidth="1"/>
    <col min="13" max="13" width="6.375" style="0" customWidth="1"/>
    <col min="14" max="14" width="8.00390625" style="10" customWidth="1"/>
    <col min="15" max="15" width="9.125" style="27" customWidth="1"/>
    <col min="16" max="16" width="6.375" style="0" customWidth="1"/>
    <col min="17" max="17" width="8.375" style="31" customWidth="1"/>
    <col min="18" max="18" width="8.625" style="23" customWidth="1"/>
    <col min="19" max="19" width="7.375" style="0" customWidth="1"/>
    <col min="20" max="20" width="6.00390625" style="16" customWidth="1"/>
    <col min="21" max="21" width="7.875" style="16" customWidth="1"/>
    <col min="22" max="22" width="9.875" style="23" customWidth="1"/>
    <col min="23" max="23" width="9.125" style="4" customWidth="1"/>
  </cols>
  <sheetData>
    <row r="1" spans="1:23" ht="35.25" customHeight="1">
      <c r="A1" s="165" t="s">
        <v>172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</row>
    <row r="2" spans="1:23" ht="18" customHeight="1">
      <c r="A2" s="172" t="s">
        <v>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3" ht="27.75" customHeight="1">
      <c r="A3" s="166" t="s">
        <v>11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1:23" ht="18">
      <c r="A4" s="166" t="s">
        <v>76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</row>
    <row r="5" spans="1:23" ht="18" customHeight="1">
      <c r="A5" s="193" t="s">
        <v>47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</row>
    <row r="6" spans="1:24" ht="12.75">
      <c r="A6" s="169" t="s">
        <v>126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48"/>
      <c r="X6" t="s">
        <v>77</v>
      </c>
    </row>
    <row r="7" spans="1:24" ht="21" customHeight="1">
      <c r="A7" s="12" t="s">
        <v>45</v>
      </c>
      <c r="B7" s="12"/>
      <c r="C7" s="13"/>
      <c r="D7" s="14"/>
      <c r="E7" s="12"/>
      <c r="F7" s="12"/>
      <c r="G7" s="15"/>
      <c r="H7" s="39"/>
      <c r="I7" s="39"/>
      <c r="J7" s="39"/>
      <c r="K7" s="49"/>
      <c r="L7" s="50"/>
      <c r="M7" s="51"/>
      <c r="N7" s="52"/>
      <c r="O7" s="53"/>
      <c r="P7" s="51"/>
      <c r="Q7" s="49"/>
      <c r="R7" s="50"/>
      <c r="S7" s="51"/>
      <c r="T7" s="54"/>
      <c r="U7" s="54"/>
      <c r="V7" s="176" t="s">
        <v>136</v>
      </c>
      <c r="W7" s="176"/>
      <c r="X7" s="59"/>
    </row>
    <row r="8" spans="1:23" ht="44.25" customHeight="1">
      <c r="A8" s="170" t="s">
        <v>10</v>
      </c>
      <c r="B8" s="163" t="s">
        <v>0</v>
      </c>
      <c r="C8" s="163" t="s">
        <v>1</v>
      </c>
      <c r="D8" s="201" t="s">
        <v>2</v>
      </c>
      <c r="E8" s="189" t="s">
        <v>3</v>
      </c>
      <c r="F8" s="179" t="s">
        <v>4</v>
      </c>
      <c r="G8" s="194" t="s">
        <v>2</v>
      </c>
      <c r="H8" s="194" t="s">
        <v>5</v>
      </c>
      <c r="I8" s="194" t="s">
        <v>91</v>
      </c>
      <c r="J8" s="163" t="s">
        <v>6</v>
      </c>
      <c r="K8" s="181" t="s">
        <v>26</v>
      </c>
      <c r="L8" s="182"/>
      <c r="M8" s="183"/>
      <c r="N8" s="181" t="s">
        <v>14</v>
      </c>
      <c r="O8" s="182"/>
      <c r="P8" s="183"/>
      <c r="Q8" s="181" t="s">
        <v>27</v>
      </c>
      <c r="R8" s="182"/>
      <c r="S8" s="183"/>
      <c r="T8" s="184" t="s">
        <v>15</v>
      </c>
      <c r="U8" s="173" t="s">
        <v>32</v>
      </c>
      <c r="V8" s="191" t="s">
        <v>19</v>
      </c>
      <c r="W8" s="191" t="s">
        <v>33</v>
      </c>
    </row>
    <row r="9" spans="1:23" ht="44.25" customHeight="1">
      <c r="A9" s="171"/>
      <c r="B9" s="164"/>
      <c r="C9" s="164"/>
      <c r="D9" s="202"/>
      <c r="E9" s="190"/>
      <c r="F9" s="180"/>
      <c r="G9" s="195"/>
      <c r="H9" s="195"/>
      <c r="I9" s="195"/>
      <c r="J9" s="164"/>
      <c r="K9" s="32" t="s">
        <v>16</v>
      </c>
      <c r="L9" s="29" t="s">
        <v>17</v>
      </c>
      <c r="M9" s="30" t="s">
        <v>18</v>
      </c>
      <c r="N9" s="32" t="s">
        <v>16</v>
      </c>
      <c r="O9" s="29" t="s">
        <v>17</v>
      </c>
      <c r="P9" s="30" t="s">
        <v>18</v>
      </c>
      <c r="Q9" s="32" t="s">
        <v>16</v>
      </c>
      <c r="R9" s="29" t="s">
        <v>17</v>
      </c>
      <c r="S9" s="30" t="s">
        <v>18</v>
      </c>
      <c r="T9" s="185"/>
      <c r="U9" s="173"/>
      <c r="V9" s="192"/>
      <c r="W9" s="192"/>
    </row>
    <row r="10" spans="1:23" s="6" customFormat="1" ht="26.25" customHeight="1">
      <c r="A10" s="7">
        <v>1</v>
      </c>
      <c r="B10" s="36" t="s">
        <v>65</v>
      </c>
      <c r="C10" s="1">
        <v>2003</v>
      </c>
      <c r="D10" s="126" t="s">
        <v>101</v>
      </c>
      <c r="E10" s="61" t="s">
        <v>12</v>
      </c>
      <c r="F10" s="65" t="s">
        <v>70</v>
      </c>
      <c r="G10" s="2"/>
      <c r="H10" s="1" t="s">
        <v>28</v>
      </c>
      <c r="I10" s="1" t="s">
        <v>28</v>
      </c>
      <c r="J10" s="9" t="s">
        <v>87</v>
      </c>
      <c r="K10" s="33">
        <v>164</v>
      </c>
      <c r="L10" s="26">
        <f>K10/2.6</f>
        <v>63.07692307692307</v>
      </c>
      <c r="M10" s="1">
        <v>1</v>
      </c>
      <c r="N10" s="34">
        <v>164</v>
      </c>
      <c r="O10" s="26">
        <f>N10/2.6</f>
        <v>63.07692307692307</v>
      </c>
      <c r="P10" s="1">
        <v>1</v>
      </c>
      <c r="Q10" s="75">
        <v>174</v>
      </c>
      <c r="R10" s="26">
        <f>Q10/2.6</f>
        <v>66.92307692307692</v>
      </c>
      <c r="S10" s="1">
        <v>1</v>
      </c>
      <c r="T10" s="77"/>
      <c r="U10" s="38">
        <f aca="true" t="shared" si="0" ref="U10:U15">K10+N10+Q10</f>
        <v>502</v>
      </c>
      <c r="V10" s="24">
        <f aca="true" t="shared" si="1" ref="V10:V15">AVERAGE(L10,O10,R10)</f>
        <v>64.35897435897435</v>
      </c>
      <c r="W10" s="11" t="s">
        <v>12</v>
      </c>
    </row>
    <row r="11" spans="1:23" s="6" customFormat="1" ht="26.25" customHeight="1">
      <c r="A11" s="7">
        <v>2</v>
      </c>
      <c r="B11" s="46" t="s">
        <v>53</v>
      </c>
      <c r="C11" s="1">
        <v>2005</v>
      </c>
      <c r="D11" s="126" t="s">
        <v>184</v>
      </c>
      <c r="E11" s="2" t="s">
        <v>12</v>
      </c>
      <c r="F11" s="63" t="s">
        <v>69</v>
      </c>
      <c r="G11" s="2"/>
      <c r="H11" s="1" t="s">
        <v>20</v>
      </c>
      <c r="I11" s="1" t="s">
        <v>20</v>
      </c>
      <c r="J11" s="9" t="s">
        <v>87</v>
      </c>
      <c r="K11" s="33">
        <v>163</v>
      </c>
      <c r="L11" s="26">
        <f>K11/2.6</f>
        <v>62.69230769230769</v>
      </c>
      <c r="M11" s="1">
        <v>2</v>
      </c>
      <c r="N11" s="34">
        <v>161</v>
      </c>
      <c r="O11" s="26">
        <f>N11/2.6</f>
        <v>61.92307692307692</v>
      </c>
      <c r="P11" s="1">
        <v>3</v>
      </c>
      <c r="Q11" s="75">
        <v>158.5</v>
      </c>
      <c r="R11" s="26">
        <f>Q11/2.6</f>
        <v>60.96153846153846</v>
      </c>
      <c r="S11" s="1">
        <v>2</v>
      </c>
      <c r="T11" s="77"/>
      <c r="U11" s="38">
        <f t="shared" si="0"/>
        <v>482.5</v>
      </c>
      <c r="V11" s="24">
        <f t="shared" si="1"/>
        <v>61.85897435897436</v>
      </c>
      <c r="W11" s="11" t="s">
        <v>13</v>
      </c>
    </row>
    <row r="12" spans="1:23" s="6" customFormat="1" ht="31.5" customHeight="1">
      <c r="A12" s="7">
        <v>3</v>
      </c>
      <c r="B12" s="46" t="s">
        <v>52</v>
      </c>
      <c r="C12" s="1">
        <v>2005</v>
      </c>
      <c r="D12" s="126" t="s">
        <v>106</v>
      </c>
      <c r="E12" s="61" t="s">
        <v>12</v>
      </c>
      <c r="F12" s="63" t="s">
        <v>68</v>
      </c>
      <c r="G12" s="2"/>
      <c r="H12" s="73"/>
      <c r="I12" s="9"/>
      <c r="J12" s="1" t="s">
        <v>89</v>
      </c>
      <c r="K12" s="33">
        <v>156.5</v>
      </c>
      <c r="L12" s="26">
        <f>K12/2.6</f>
        <v>60.19230769230769</v>
      </c>
      <c r="M12" s="1">
        <v>4</v>
      </c>
      <c r="N12" s="34">
        <v>164</v>
      </c>
      <c r="O12" s="26">
        <f>N12/2.6</f>
        <v>63.07692307692307</v>
      </c>
      <c r="P12" s="1">
        <v>1</v>
      </c>
      <c r="Q12" s="75">
        <v>158.5</v>
      </c>
      <c r="R12" s="26">
        <f>Q12/2.6</f>
        <v>60.96153846153846</v>
      </c>
      <c r="S12" s="1">
        <v>2</v>
      </c>
      <c r="T12" s="77"/>
      <c r="U12" s="38">
        <f t="shared" si="0"/>
        <v>479</v>
      </c>
      <c r="V12" s="24">
        <f t="shared" si="1"/>
        <v>61.41025641025641</v>
      </c>
      <c r="W12" s="11" t="s">
        <v>13</v>
      </c>
    </row>
    <row r="13" spans="1:23" s="6" customFormat="1" ht="31.5" customHeight="1">
      <c r="A13" s="7">
        <v>4</v>
      </c>
      <c r="B13" s="36" t="s">
        <v>66</v>
      </c>
      <c r="C13" s="1">
        <v>2001</v>
      </c>
      <c r="D13" s="126" t="s">
        <v>109</v>
      </c>
      <c r="E13" s="61" t="s">
        <v>13</v>
      </c>
      <c r="F13" s="46" t="s">
        <v>71</v>
      </c>
      <c r="G13" s="2"/>
      <c r="H13" s="73" t="s">
        <v>85</v>
      </c>
      <c r="I13" s="9" t="s">
        <v>86</v>
      </c>
      <c r="J13" s="9" t="s">
        <v>87</v>
      </c>
      <c r="K13" s="33">
        <v>155.5</v>
      </c>
      <c r="L13" s="26">
        <f>K13/2.6</f>
        <v>59.80769230769231</v>
      </c>
      <c r="M13" s="1">
        <v>5</v>
      </c>
      <c r="N13" s="34">
        <v>154</v>
      </c>
      <c r="O13" s="26">
        <f>N13/2.6</f>
        <v>59.230769230769226</v>
      </c>
      <c r="P13" s="1">
        <v>5</v>
      </c>
      <c r="Q13" s="75">
        <v>159</v>
      </c>
      <c r="R13" s="26">
        <f>Q13/2.6</f>
        <v>61.15384615384615</v>
      </c>
      <c r="S13" s="1">
        <v>4</v>
      </c>
      <c r="T13" s="77"/>
      <c r="U13" s="38">
        <f t="shared" si="0"/>
        <v>468.5</v>
      </c>
      <c r="V13" s="24">
        <f t="shared" si="1"/>
        <v>60.06410256410256</v>
      </c>
      <c r="W13" s="11" t="s">
        <v>29</v>
      </c>
    </row>
    <row r="14" spans="1:23" s="6" customFormat="1" ht="31.5" customHeight="1">
      <c r="A14" s="7">
        <v>5</v>
      </c>
      <c r="B14" s="56" t="s">
        <v>22</v>
      </c>
      <c r="C14" s="1">
        <v>2004</v>
      </c>
      <c r="D14" s="126" t="s">
        <v>157</v>
      </c>
      <c r="E14" s="61" t="s">
        <v>12</v>
      </c>
      <c r="F14" s="63" t="s">
        <v>72</v>
      </c>
      <c r="G14" s="2"/>
      <c r="H14" s="73" t="s">
        <v>85</v>
      </c>
      <c r="I14" s="9" t="s">
        <v>86</v>
      </c>
      <c r="J14" s="1" t="s">
        <v>21</v>
      </c>
      <c r="K14" s="33">
        <v>160</v>
      </c>
      <c r="L14" s="26">
        <f>K14/2.6</f>
        <v>61.53846153846153</v>
      </c>
      <c r="M14" s="1">
        <v>3</v>
      </c>
      <c r="N14" s="34">
        <v>152.5</v>
      </c>
      <c r="O14" s="26">
        <f>N14/2.6</f>
        <v>58.65384615384615</v>
      </c>
      <c r="P14" s="1">
        <v>6</v>
      </c>
      <c r="Q14" s="75">
        <v>153</v>
      </c>
      <c r="R14" s="26">
        <f>Q14/2.6</f>
        <v>58.84615384615385</v>
      </c>
      <c r="S14" s="1">
        <v>5</v>
      </c>
      <c r="T14" s="77"/>
      <c r="U14" s="38">
        <f t="shared" si="0"/>
        <v>465.5</v>
      </c>
      <c r="V14" s="24">
        <f t="shared" si="1"/>
        <v>59.679487179487175</v>
      </c>
      <c r="W14" s="11" t="s">
        <v>29</v>
      </c>
    </row>
    <row r="15" spans="1:23" s="6" customFormat="1" ht="31.5" customHeight="1">
      <c r="A15" s="7">
        <v>6</v>
      </c>
      <c r="B15" s="46" t="s">
        <v>139</v>
      </c>
      <c r="C15" s="1">
        <v>2004</v>
      </c>
      <c r="D15" s="117" t="s">
        <v>107</v>
      </c>
      <c r="E15" s="61" t="s">
        <v>7</v>
      </c>
      <c r="F15" s="46" t="s">
        <v>73</v>
      </c>
      <c r="G15" s="2"/>
      <c r="H15" s="2" t="s">
        <v>20</v>
      </c>
      <c r="I15" s="1" t="s">
        <v>20</v>
      </c>
      <c r="J15" s="9" t="s">
        <v>84</v>
      </c>
      <c r="K15" s="33">
        <v>154</v>
      </c>
      <c r="L15" s="26">
        <f>K15/2.6-0.5</f>
        <v>58.730769230769226</v>
      </c>
      <c r="M15" s="1">
        <v>6</v>
      </c>
      <c r="N15" s="34">
        <v>159.5</v>
      </c>
      <c r="O15" s="26">
        <f>N15/2.6-0.5</f>
        <v>60.84615384615385</v>
      </c>
      <c r="P15" s="1">
        <v>4</v>
      </c>
      <c r="Q15" s="75">
        <v>152</v>
      </c>
      <c r="R15" s="26">
        <f>Q15/2.6-0.5</f>
        <v>57.96153846153846</v>
      </c>
      <c r="S15" s="1">
        <v>6</v>
      </c>
      <c r="T15" s="77">
        <v>1</v>
      </c>
      <c r="U15" s="38">
        <f t="shared" si="0"/>
        <v>465.5</v>
      </c>
      <c r="V15" s="24">
        <f t="shared" si="1"/>
        <v>59.179487179487175</v>
      </c>
      <c r="W15" s="11" t="s">
        <v>29</v>
      </c>
    </row>
    <row r="16" spans="1:23" s="6" customFormat="1" ht="31.5" customHeight="1">
      <c r="A16" s="7"/>
      <c r="B16" s="56" t="s">
        <v>67</v>
      </c>
      <c r="C16" s="1">
        <v>2004</v>
      </c>
      <c r="D16" s="117" t="s">
        <v>107</v>
      </c>
      <c r="E16" s="116" t="s">
        <v>29</v>
      </c>
      <c r="F16" s="46" t="s">
        <v>73</v>
      </c>
      <c r="G16" s="2"/>
      <c r="H16" s="1"/>
      <c r="I16" s="1"/>
      <c r="J16" s="9" t="s">
        <v>84</v>
      </c>
      <c r="K16" s="198" t="s">
        <v>38</v>
      </c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200"/>
    </row>
    <row r="17" spans="2:19" ht="39.75" customHeight="1">
      <c r="B17" s="18" t="s">
        <v>8</v>
      </c>
      <c r="C17" s="19"/>
      <c r="D17" s="20"/>
      <c r="E17" s="21"/>
      <c r="F17" s="28"/>
      <c r="H17" s="22"/>
      <c r="I17" s="22"/>
      <c r="J17" s="28" t="s">
        <v>112</v>
      </c>
      <c r="S17" s="8"/>
    </row>
    <row r="18" spans="1:22" s="3" customFormat="1" ht="33" customHeight="1">
      <c r="A18"/>
      <c r="B18" s="18" t="s">
        <v>9</v>
      </c>
      <c r="C18" s="19"/>
      <c r="D18" s="20"/>
      <c r="E18" s="21"/>
      <c r="F18" s="28"/>
      <c r="H18" s="22"/>
      <c r="I18" s="22"/>
      <c r="J18" s="28" t="s">
        <v>42</v>
      </c>
      <c r="K18" s="31"/>
      <c r="L18" s="25"/>
      <c r="M18"/>
      <c r="N18" s="10"/>
      <c r="O18" s="27"/>
      <c r="P18"/>
      <c r="Q18" s="31"/>
      <c r="R18" s="25"/>
      <c r="S18"/>
      <c r="T18" s="16"/>
      <c r="U18" s="16"/>
      <c r="V18" s="25"/>
    </row>
  </sheetData>
  <sheetProtection/>
  <mergeCells count="25">
    <mergeCell ref="G8:G9"/>
    <mergeCell ref="H8:H9"/>
    <mergeCell ref="D8:D9"/>
    <mergeCell ref="I8:I9"/>
    <mergeCell ref="K8:M8"/>
    <mergeCell ref="T8:T9"/>
    <mergeCell ref="B8:B9"/>
    <mergeCell ref="A8:A9"/>
    <mergeCell ref="E8:E9"/>
    <mergeCell ref="Q8:S8"/>
    <mergeCell ref="K16:W16"/>
    <mergeCell ref="V8:V9"/>
    <mergeCell ref="J8:J9"/>
    <mergeCell ref="C8:C9"/>
    <mergeCell ref="F8:F9"/>
    <mergeCell ref="W8:W9"/>
    <mergeCell ref="N8:P8"/>
    <mergeCell ref="V7:W7"/>
    <mergeCell ref="A4:W4"/>
    <mergeCell ref="A6:V6"/>
    <mergeCell ref="A1:W1"/>
    <mergeCell ref="A2:W2"/>
    <mergeCell ref="A3:W3"/>
    <mergeCell ref="A5:W5"/>
    <mergeCell ref="U8:U9"/>
  </mergeCells>
  <conditionalFormatting sqref="G12">
    <cfRule type="expression" priority="1" dxfId="1" stopIfTrue="1">
      <formula>'[1]DtППЮ'!#REF!&gt;1</formula>
    </cfRule>
    <cfRule type="cellIs" priority="2" dxfId="35" operator="greaterThan" stopIfTrue="1">
      <formula>'[1]DtППЮ'!#REF!&gt;1</formula>
    </cfRule>
  </conditionalFormatting>
  <printOptions horizontalCentered="1"/>
  <pageMargins left="0.1968503937007874" right="0.1968503937007874" top="0.29" bottom="0.1968503937007874" header="0.5118110236220472" footer="0.5118110236220472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МДГиГИС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Харина</dc:creator>
  <cp:keywords/>
  <dc:description/>
  <cp:lastModifiedBy>BOSS</cp:lastModifiedBy>
  <cp:lastPrinted>2017-09-19T06:30:21Z</cp:lastPrinted>
  <dcterms:created xsi:type="dcterms:W3CDTF">2015-10-22T04:13:22Z</dcterms:created>
  <dcterms:modified xsi:type="dcterms:W3CDTF">2017-09-19T06:30:53Z</dcterms:modified>
  <cp:category/>
  <cp:version/>
  <cp:contentType/>
  <cp:contentStatus/>
</cp:coreProperties>
</file>