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23420" windowHeight="9720" activeTab="4"/>
  </bookViews>
  <sheets>
    <sheet name="15" sheetId="1" r:id="rId1"/>
    <sheet name="40 ОГР" sheetId="2" r:id="rId2"/>
    <sheet name="40 без огр." sheetId="3" r:id="rId3"/>
    <sheet name="80 без огр." sheetId="4" r:id="rId4"/>
    <sheet name="80 с огр." sheetId="5" r:id="rId5"/>
  </sheets>
  <definedNames>
    <definedName name="Excel_BuiltIn_Print_Titles" localSheetId="0">'15'!$A$9:$IU$11</definedName>
    <definedName name="_xlnm.Print_Area" localSheetId="0">'15'!$A$2:$R$11</definedName>
    <definedName name="_xlnm.Print_Area" localSheetId="2">'40 без огр.'!$A$2:$S$16</definedName>
    <definedName name="_xlnm.Print_Area" localSheetId="1">'40 ОГР'!$A$2:$T$11</definedName>
    <definedName name="_xlnm.Print_Area" localSheetId="3">'80 без огр.'!$A$2:$S$22</definedName>
    <definedName name="_xlnm.Print_Area" localSheetId="4">'80 с огр.'!$A$2:$T$21</definedName>
    <definedName name="_xlnm.Print_Titles" localSheetId="0">'15'!$9:$11</definedName>
    <definedName name="_xlnm.Print_Titles" localSheetId="2">'40 без огр.'!$9:$11</definedName>
    <definedName name="_xlnm.Print_Titles" localSheetId="1">'40 ОГР'!$9:$11</definedName>
    <definedName name="_xlnm.Print_Titles" localSheetId="3">'80 без огр.'!$9:$12</definedName>
    <definedName name="_xlnm.Print_Titles" localSheetId="4">'80 с огр.'!$9:$12</definedName>
  </definedNames>
  <calcPr fullCalcOnLoad="1"/>
</workbook>
</file>

<file path=xl/sharedStrings.xml><?xml version="1.0" encoding="utf-8"?>
<sst xmlns="http://schemas.openxmlformats.org/spreadsheetml/2006/main" count="267" uniqueCount="96">
  <si>
    <t>Place</t>
  </si>
  <si>
    <t>Rider_ID</t>
  </si>
  <si>
    <t>Horse_ID</t>
  </si>
  <si>
    <t>SPh</t>
  </si>
  <si>
    <t>SAver</t>
  </si>
  <si>
    <t>Осенний Кубок Всеволожского района по пробегам</t>
  </si>
  <si>
    <t>Дистанционные конные пробеги</t>
  </si>
  <si>
    <t>Технические результаты</t>
  </si>
  <si>
    <t>Дистанция CEN 15 км</t>
  </si>
  <si>
    <t>КСК "Исток", Ленинградская обл., Всеволожский р-он, м/р Ясно-Янино</t>
  </si>
  <si>
    <t>02.09.2017 г.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</si>
  <si>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</si>
  <si>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</si>
  <si>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</si>
  <si>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</si>
  <si>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</si>
  <si>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</si>
  <si>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</si>
  <si>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</si>
  <si>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</si>
  <si>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</si>
  <si>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</si>
  <si>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</si>
  <si>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</si>
  <si>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</si>
  <si>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</si>
  <si>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</si>
  <si>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</si>
  <si>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</si>
  <si>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</si>
  <si>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</si>
  <si>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</si>
  <si>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</si>
  <si>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r>
      <t xml:space="preserve">ВИНОГРАДОВА
</t>
    </r>
    <r>
      <rPr>
        <sz val="9"/>
        <rFont val="Verdana"/>
        <family val="2"/>
      </rPr>
      <t>Элерика</t>
    </r>
  </si>
  <si>
    <t>003907</t>
  </si>
  <si>
    <r>
      <t xml:space="preserve">ЭСМЕРАЛЬДА-12
</t>
    </r>
    <r>
      <rPr>
        <sz val="9"/>
        <rFont val="Verdana"/>
        <family val="2"/>
      </rPr>
      <t>рыж., коб., полук., Россия</t>
    </r>
  </si>
  <si>
    <t>Огородова А.</t>
  </si>
  <si>
    <t>ч/в   
Ленинградская область</t>
  </si>
  <si>
    <r>
      <t xml:space="preserve">ФЕОФАНОВА
</t>
    </r>
    <r>
      <rPr>
        <sz val="9"/>
        <rFont val="Verdana"/>
        <family val="2"/>
      </rPr>
      <t>Юлия, 1977</t>
    </r>
  </si>
  <si>
    <r>
      <t xml:space="preserve">БРИГАНТИНА-13
</t>
    </r>
    <r>
      <rPr>
        <sz val="9"/>
        <rFont val="Verdana"/>
        <family val="2"/>
      </rPr>
      <t>сер., коб., полук., Рихтер, Россия</t>
    </r>
  </si>
  <si>
    <t>Крутикова Е.</t>
  </si>
  <si>
    <r>
      <t xml:space="preserve">БИРЮКОВА
</t>
    </r>
    <r>
      <rPr>
        <sz val="9"/>
        <rFont val="Verdana"/>
        <family val="2"/>
      </rPr>
      <t>Елизавета, 2002</t>
    </r>
  </si>
  <si>
    <r>
      <t xml:space="preserve">АДИАБЕКА-05  
</t>
    </r>
    <r>
      <rPr>
        <sz val="9"/>
        <rFont val="Verdana"/>
        <family val="2"/>
      </rPr>
      <t>вор., коб.,рус.верх., Атом, Старожиловский КЗ</t>
    </r>
  </si>
  <si>
    <t>004608</t>
  </si>
  <si>
    <t>Смирнов П.</t>
  </si>
  <si>
    <t>ч/в  
 Ленинградская область</t>
  </si>
  <si>
    <t>Главный судья</t>
  </si>
  <si>
    <t>Федина Ю.,     2 категория</t>
  </si>
  <si>
    <t>Главный секретарь</t>
  </si>
  <si>
    <t>Смирнов А.,       1 категория</t>
  </si>
  <si>
    <t>TTime</t>
  </si>
  <si>
    <t>Осенний Кубок Всеволожского района, Кубок организаторов 9 этап</t>
  </si>
  <si>
    <t>Дистанция CEN  40 км с огран. скорости</t>
  </si>
  <si>
    <t>КСК "Исток", Ленинградская обл., Всеволожскиий р-он, м/р Ясно-Янино</t>
  </si>
  <si>
    <r>
      <t xml:space="preserve">Итого:
</t>
    </r>
    <r>
      <rPr>
        <sz val="10"/>
        <rFont val="Verdana"/>
        <family val="0"/>
      </rPr>
      <t>общее время и время восстан.</t>
    </r>
  </si>
  <si>
    <t>Вып.
норм.</t>
  </si>
  <si>
    <r>
      <t xml:space="preserve">ДАНИЛИНА
</t>
    </r>
    <r>
      <rPr>
        <sz val="9"/>
        <rFont val="Verdana"/>
        <family val="2"/>
      </rPr>
      <t>Марина</t>
    </r>
  </si>
  <si>
    <t>012379</t>
  </si>
  <si>
    <r>
      <t xml:space="preserve">ГРОЗНАЯ-06
</t>
    </r>
    <r>
      <rPr>
        <sz val="9"/>
        <rFont val="Verdana"/>
        <family val="2"/>
      </rPr>
      <t>гнед., коб., буденн., Гинофур, Зимовниковский КЗ</t>
    </r>
  </si>
  <si>
    <t>013286</t>
  </si>
  <si>
    <t>Крибелева Н.</t>
  </si>
  <si>
    <t>ФХ Крибелевых 
Ленинградская область</t>
  </si>
  <si>
    <r>
      <t xml:space="preserve">ЖИРНОВ
</t>
    </r>
    <r>
      <rPr>
        <sz val="9"/>
        <rFont val="Verdana"/>
        <family val="2"/>
      </rPr>
      <t>Николай</t>
    </r>
  </si>
  <si>
    <t>002260</t>
  </si>
  <si>
    <r>
      <t xml:space="preserve">ОРИГИНАЛ-07
</t>
    </r>
    <r>
      <rPr>
        <sz val="9"/>
        <rFont val="Verdana"/>
        <family val="2"/>
      </rPr>
      <t xml:space="preserve">гн., мер., русск.рыс., Распев,  СПК ПЗ "Псковский"                </t>
    </r>
  </si>
  <si>
    <t>007888</t>
  </si>
  <si>
    <t>Жирнов Н.</t>
  </si>
  <si>
    <t>ч/в
Ленинградская область</t>
  </si>
  <si>
    <t>Дистанция CEN 40 км без огран. скорости</t>
  </si>
  <si>
    <r>
      <t xml:space="preserve">ВОРОЖЦОВ 
</t>
    </r>
    <r>
      <rPr>
        <sz val="9"/>
        <rFont val="Verdana"/>
        <family val="2"/>
      </rPr>
      <t>Иван</t>
    </r>
  </si>
  <si>
    <t>007997</t>
  </si>
  <si>
    <r>
      <t xml:space="preserve">АНГОЛА-05
</t>
    </r>
    <r>
      <rPr>
        <sz val="9"/>
        <rFont val="Verdana"/>
        <family val="2"/>
      </rPr>
      <t>гн., коб., араб-дон., Сибиряк, КЗ Буденного</t>
    </r>
  </si>
  <si>
    <t>003253</t>
  </si>
  <si>
    <t>Ворожцов И.</t>
  </si>
  <si>
    <t>КСК "Исток" 
Ленинградская область</t>
  </si>
  <si>
    <t>Дистанция CEN 1* 80 км без огран. скорости</t>
  </si>
  <si>
    <t>КСК "Исток", Ленинградская обл., Всеволожскй р-он, м/р Ясно-Янино</t>
  </si>
  <si>
    <t>3 этап:</t>
  </si>
  <si>
    <r>
      <t xml:space="preserve">СОЛАР-11
</t>
    </r>
    <r>
      <rPr>
        <sz val="9"/>
        <rFont val="Verdana"/>
        <family val="2"/>
      </rPr>
      <t>сер., коб., п/к., Секундомер, Ленинградск. обл.</t>
    </r>
  </si>
  <si>
    <t>на
 оформ.</t>
  </si>
  <si>
    <t>Ворожцова О.</t>
  </si>
  <si>
    <t>CENYJ 1*80</t>
  </si>
  <si>
    <r>
      <t xml:space="preserve">ФИЛИППОВ
</t>
    </r>
    <r>
      <rPr>
        <sz val="9"/>
        <rFont val="Verdana"/>
        <family val="2"/>
      </rPr>
      <t>Александр</t>
    </r>
  </si>
  <si>
    <t>053097</t>
  </si>
  <si>
    <r>
      <t xml:space="preserve">ТОВГА-09
</t>
    </r>
    <r>
      <rPr>
        <sz val="9"/>
        <rFont val="Verdana"/>
        <family val="2"/>
      </rPr>
      <t xml:space="preserve">красно-сер., коб., терск., Тромбон, Россия </t>
    </r>
  </si>
  <si>
    <t>Дистанция CENYJ 1* 80 км с огран. скорости</t>
  </si>
  <si>
    <r>
      <t xml:space="preserve">СМИРНОВА
</t>
    </r>
    <r>
      <rPr>
        <sz val="9"/>
        <rFont val="Verdana"/>
        <family val="2"/>
      </rPr>
      <t>Анастасия</t>
    </r>
  </si>
  <si>
    <t>030001</t>
  </si>
  <si>
    <r>
      <t xml:space="preserve">АЛЬ ПАЧИНО-08  
</t>
    </r>
    <r>
      <rPr>
        <sz val="9"/>
        <rFont val="Verdana"/>
        <family val="2"/>
      </rPr>
      <t>гнед., мер., полукр., Апаш, Россия</t>
    </r>
  </si>
  <si>
    <t>011710</t>
  </si>
  <si>
    <t>Виноградова Ю.</t>
  </si>
  <si>
    <r>
      <t xml:space="preserve">БОЙКОВА
</t>
    </r>
    <r>
      <rPr>
        <sz val="9"/>
        <rFont val="Verdana"/>
        <family val="2"/>
      </rPr>
      <t>Анастасия</t>
    </r>
  </si>
  <si>
    <t>054200</t>
  </si>
  <si>
    <r>
      <t xml:space="preserve">МЭРИЛЕЭНД-06
</t>
    </r>
    <r>
      <rPr>
        <sz val="9"/>
        <rFont val="Verdana"/>
        <family val="2"/>
      </rPr>
      <t>сер., мер., араб., Эгис, Россия</t>
    </r>
  </si>
  <si>
    <t>005810</t>
  </si>
  <si>
    <t>Бойкова К.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</si>
</sst>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:ss"/>
    <numFmt numFmtId="165" formatCode="[h]:mm:ss;@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10"/>
      <name val="Verdana"/>
      <family val="0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12"/>
      <color indexed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0"/>
    </font>
    <font>
      <sz val="9"/>
      <color indexed="8"/>
      <name val="Verdana"/>
      <family val="2"/>
    </font>
    <font>
      <sz val="11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i/>
      <sz val="10"/>
      <name val="Verdana"/>
      <family val="0"/>
    </font>
    <font>
      <sz val="7"/>
      <name val="Verdana"/>
      <family val="2"/>
    </font>
    <font>
      <b/>
      <u val="single"/>
      <sz val="10"/>
      <name val="Verdana"/>
      <family val="2"/>
    </font>
    <font>
      <i/>
      <sz val="10"/>
      <name val="Arial"/>
      <family val="2"/>
    </font>
    <font>
      <sz val="8"/>
      <name val="Verdana"/>
      <family val="0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54"/>
      </right>
      <top style="medium">
        <color indexed="63"/>
      </top>
      <bottom style="medium">
        <color indexed="63"/>
      </bottom>
    </border>
    <border>
      <left style="thin">
        <color indexed="54"/>
      </left>
      <right style="thin">
        <color indexed="63"/>
      </right>
      <top style="medium"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41" applyFont="1" applyAlignment="1" applyProtection="1">
      <alignment vertical="center"/>
      <protection locked="0"/>
    </xf>
    <xf numFmtId="0" fontId="1" fillId="33" borderId="0" xfId="46" applyFont="1" applyFill="1" applyBorder="1" applyAlignment="1" applyProtection="1">
      <alignment horizontal="center" vertical="top"/>
      <protection/>
    </xf>
    <xf numFmtId="0" fontId="1" fillId="33" borderId="0" xfId="46" applyFont="1" applyFill="1" applyBorder="1" applyAlignment="1" applyProtection="1">
      <alignment vertical="top"/>
      <protection locked="0"/>
    </xf>
    <xf numFmtId="0" fontId="1" fillId="33" borderId="0" xfId="46" applyFont="1" applyFill="1" applyBorder="1" applyAlignment="1" applyProtection="1">
      <alignment horizontal="center" vertical="top"/>
      <protection locked="0"/>
    </xf>
    <xf numFmtId="0" fontId="1" fillId="33" borderId="0" xfId="46" applyFont="1" applyFill="1" applyBorder="1" applyProtection="1">
      <alignment/>
      <protection locked="0"/>
    </xf>
    <xf numFmtId="0" fontId="1" fillId="33" borderId="0" xfId="46" applyFont="1" applyFill="1" applyProtection="1">
      <alignment/>
      <protection locked="0"/>
    </xf>
    <xf numFmtId="0" fontId="3" fillId="33" borderId="0" xfId="46" applyFont="1" applyFill="1" applyProtection="1">
      <alignment/>
      <protection locked="0"/>
    </xf>
    <xf numFmtId="0" fontId="4" fillId="0" borderId="0" xfId="45" applyFont="1" applyAlignment="1" applyProtection="1">
      <alignment vertical="center" wrapText="1"/>
      <protection locked="0"/>
    </xf>
    <xf numFmtId="0" fontId="1" fillId="0" borderId="0" xfId="45" applyAlignment="1" applyProtection="1">
      <alignment vertical="center"/>
      <protection locked="0"/>
    </xf>
    <xf numFmtId="0" fontId="1" fillId="0" borderId="0" xfId="45" applyFont="1" applyAlignment="1" applyProtection="1">
      <alignment vertical="center"/>
      <protection locked="0"/>
    </xf>
    <xf numFmtId="0" fontId="7" fillId="0" borderId="0" xfId="45" applyFont="1" applyAlignment="1" applyProtection="1">
      <alignment vertical="center"/>
      <protection locked="0"/>
    </xf>
    <xf numFmtId="0" fontId="9" fillId="0" borderId="0" xfId="45" applyFont="1" applyAlignment="1" applyProtection="1">
      <alignment vertical="center"/>
      <protection locked="0"/>
    </xf>
    <xf numFmtId="0" fontId="11" fillId="0" borderId="0" xfId="45" applyFont="1" applyAlignment="1" applyProtection="1">
      <alignment vertical="center"/>
      <protection locked="0"/>
    </xf>
    <xf numFmtId="0" fontId="11" fillId="0" borderId="0" xfId="45" applyFont="1" applyProtection="1">
      <alignment/>
      <protection locked="0"/>
    </xf>
    <xf numFmtId="0" fontId="11" fillId="0" borderId="0" xfId="45" applyFont="1" applyAlignment="1" applyProtection="1">
      <alignment wrapText="1"/>
      <protection locked="0"/>
    </xf>
    <xf numFmtId="0" fontId="11" fillId="0" borderId="0" xfId="45" applyFont="1" applyAlignment="1" applyProtection="1">
      <alignment shrinkToFit="1"/>
      <protection locked="0"/>
    </xf>
    <xf numFmtId="0" fontId="11" fillId="0" borderId="0" xfId="45" applyFont="1" applyBorder="1" applyAlignment="1" applyProtection="1">
      <alignment horizontal="right" vertical="center"/>
      <protection locked="0"/>
    </xf>
    <xf numFmtId="0" fontId="12" fillId="0" borderId="0" xfId="45" applyFont="1" applyProtection="1">
      <alignment/>
      <protection locked="0"/>
    </xf>
    <xf numFmtId="0" fontId="14" fillId="34" borderId="10" xfId="33" applyFont="1" applyFill="1" applyBorder="1" applyAlignment="1" applyProtection="1">
      <alignment horizontal="right" vertical="center"/>
      <protection locked="0"/>
    </xf>
    <xf numFmtId="0" fontId="15" fillId="34" borderId="11" xfId="33" applyFont="1" applyFill="1" applyBorder="1" applyAlignment="1" applyProtection="1">
      <alignment horizontal="center" vertical="center"/>
      <protection locked="0"/>
    </xf>
    <xf numFmtId="0" fontId="14" fillId="34" borderId="11" xfId="33" applyFont="1" applyFill="1" applyBorder="1" applyAlignment="1" applyProtection="1">
      <alignment vertical="center"/>
      <protection locked="0"/>
    </xf>
    <xf numFmtId="0" fontId="14" fillId="34" borderId="11" xfId="33" applyFont="1" applyFill="1" applyBorder="1" applyAlignment="1" applyProtection="1">
      <alignment horizontal="center" vertical="center"/>
      <protection locked="0"/>
    </xf>
    <xf numFmtId="164" fontId="15" fillId="34" borderId="12" xfId="33" applyNumberFormat="1" applyFont="1" applyFill="1" applyBorder="1" applyAlignment="1" applyProtection="1">
      <alignment horizontal="center" vertical="center"/>
      <protection locked="0"/>
    </xf>
    <xf numFmtId="0" fontId="9" fillId="0" borderId="0" xfId="41" applyFont="1" applyAlignment="1" applyProtection="1">
      <alignment vertical="center"/>
      <protection locked="0"/>
    </xf>
    <xf numFmtId="0" fontId="14" fillId="34" borderId="13" xfId="33" applyFont="1" applyFill="1" applyBorder="1" applyAlignment="1" applyProtection="1">
      <alignment horizontal="right" vertical="center"/>
      <protection locked="0"/>
    </xf>
    <xf numFmtId="0" fontId="15" fillId="34" borderId="14" xfId="33" applyFont="1" applyFill="1" applyBorder="1" applyAlignment="1" applyProtection="1">
      <alignment horizontal="center" vertical="center"/>
      <protection locked="0"/>
    </xf>
    <xf numFmtId="0" fontId="14" fillId="34" borderId="14" xfId="33" applyFont="1" applyFill="1" applyBorder="1" applyAlignment="1" applyProtection="1">
      <alignment vertical="center"/>
      <protection locked="0"/>
    </xf>
    <xf numFmtId="0" fontId="14" fillId="34" borderId="14" xfId="33" applyFont="1" applyFill="1" applyBorder="1" applyAlignment="1" applyProtection="1">
      <alignment horizontal="right" vertical="center"/>
      <protection locked="0"/>
    </xf>
    <xf numFmtId="0" fontId="14" fillId="34" borderId="14" xfId="33" applyFont="1" applyFill="1" applyBorder="1" applyAlignment="1" applyProtection="1">
      <alignment horizontal="center" vertical="center"/>
      <protection locked="0"/>
    </xf>
    <xf numFmtId="164" fontId="15" fillId="34" borderId="15" xfId="33" applyNumberFormat="1" applyFont="1" applyFill="1" applyBorder="1" applyAlignment="1" applyProtection="1">
      <alignment horizontal="center" vertical="center"/>
      <protection locked="0"/>
    </xf>
    <xf numFmtId="0" fontId="14" fillId="34" borderId="16" xfId="33" applyFont="1" applyFill="1" applyBorder="1" applyAlignment="1" applyProtection="1">
      <alignment horizontal="center" vertical="center" wrapText="1"/>
      <protection locked="0"/>
    </xf>
    <xf numFmtId="165" fontId="14" fillId="34" borderId="16" xfId="0" applyNumberFormat="1" applyFont="1" applyFill="1" applyBorder="1" applyAlignment="1" applyProtection="1">
      <alignment horizontal="center" vertical="center" wrapText="1"/>
      <protection locked="0"/>
    </xf>
    <xf numFmtId="165" fontId="14" fillId="34" borderId="16" xfId="33" applyNumberFormat="1" applyFont="1" applyFill="1" applyBorder="1" applyAlignment="1" applyProtection="1">
      <alignment horizontal="center" vertical="center" wrapText="1"/>
      <protection locked="0"/>
    </xf>
    <xf numFmtId="2" fontId="14" fillId="34" borderId="16" xfId="33" applyNumberFormat="1" applyFont="1" applyFill="1" applyBorder="1" applyAlignment="1" applyProtection="1">
      <alignment horizontal="center" vertical="center" wrapText="1"/>
      <protection locked="0"/>
    </xf>
    <xf numFmtId="165" fontId="16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41" applyFont="1" applyBorder="1" applyAlignment="1" applyProtection="1">
      <alignment horizontal="center" vertical="center" wrapText="1"/>
      <protection locked="0"/>
    </xf>
    <xf numFmtId="164" fontId="14" fillId="0" borderId="17" xfId="33" applyNumberFormat="1" applyFont="1" applyFill="1" applyBorder="1" applyAlignment="1" applyProtection="1">
      <alignment horizontal="center" vertical="center"/>
      <protection locked="0"/>
    </xf>
    <xf numFmtId="165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33" applyNumberFormat="1" applyFont="1" applyBorder="1" applyAlignment="1" applyProtection="1">
      <alignment horizontal="center" vertical="center"/>
      <protection locked="0"/>
    </xf>
    <xf numFmtId="164" fontId="14" fillId="35" borderId="17" xfId="33" applyNumberFormat="1" applyFont="1" applyFill="1" applyBorder="1" applyAlignment="1" applyProtection="1">
      <alignment horizontal="center" vertical="center"/>
      <protection locked="0"/>
    </xf>
    <xf numFmtId="165" fontId="14" fillId="0" borderId="17" xfId="33" applyNumberFormat="1" applyFont="1" applyFill="1" applyBorder="1" applyAlignment="1" applyProtection="1">
      <alignment horizontal="center" vertical="center"/>
      <protection locked="0"/>
    </xf>
    <xf numFmtId="2" fontId="14" fillId="36" borderId="17" xfId="33" applyNumberFormat="1" applyFont="1" applyFill="1" applyBorder="1" applyAlignment="1" applyProtection="1">
      <alignment horizontal="center" vertical="center"/>
      <protection locked="0"/>
    </xf>
    <xf numFmtId="0" fontId="19" fillId="0" borderId="0" xfId="41" applyFont="1" applyAlignment="1" applyProtection="1">
      <alignment vertical="center"/>
      <protection locked="0"/>
    </xf>
    <xf numFmtId="0" fontId="14" fillId="0" borderId="16" xfId="41" applyFont="1" applyBorder="1" applyAlignment="1" applyProtection="1">
      <alignment horizontal="center" vertical="center" wrapText="1"/>
      <protection locked="0"/>
    </xf>
    <xf numFmtId="164" fontId="14" fillId="35" borderId="16" xfId="33" applyNumberFormat="1" applyFont="1" applyFill="1" applyBorder="1" applyAlignment="1" applyProtection="1">
      <alignment horizontal="center" vertical="center"/>
      <protection locked="0"/>
    </xf>
    <xf numFmtId="165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6" xfId="33" applyNumberFormat="1" applyFont="1" applyBorder="1" applyAlignment="1" applyProtection="1">
      <alignment horizontal="center" vertical="center"/>
      <protection locked="0"/>
    </xf>
    <xf numFmtId="165" fontId="14" fillId="0" borderId="16" xfId="33" applyNumberFormat="1" applyFont="1" applyFill="1" applyBorder="1" applyAlignment="1" applyProtection="1">
      <alignment horizontal="center" vertical="center"/>
      <protection locked="0"/>
    </xf>
    <xf numFmtId="2" fontId="14" fillId="36" borderId="16" xfId="33" applyNumberFormat="1" applyFont="1" applyFill="1" applyBorder="1" applyAlignment="1" applyProtection="1">
      <alignment horizontal="center" vertical="center"/>
      <protection locked="0"/>
    </xf>
    <xf numFmtId="0" fontId="5" fillId="0" borderId="0" xfId="41" applyFont="1" applyAlignment="1" applyProtection="1">
      <alignment vertical="center"/>
      <protection locked="0"/>
    </xf>
    <xf numFmtId="0" fontId="20" fillId="0" borderId="0" xfId="41" applyFont="1" applyAlignment="1" applyProtection="1">
      <alignment vertical="center"/>
      <protection locked="0"/>
    </xf>
    <xf numFmtId="0" fontId="21" fillId="0" borderId="0" xfId="45" applyFont="1" applyAlignment="1" applyProtection="1">
      <alignment horizontal="right" vertical="center"/>
      <protection locked="0"/>
    </xf>
    <xf numFmtId="0" fontId="1" fillId="0" borderId="0" xfId="40" applyFont="1" applyAlignment="1" applyProtection="1">
      <alignment vertical="center"/>
      <protection locked="0"/>
    </xf>
    <xf numFmtId="0" fontId="1" fillId="33" borderId="0" xfId="47" applyFont="1" applyFill="1" applyBorder="1" applyAlignment="1" applyProtection="1">
      <alignment horizontal="center" vertical="top"/>
      <protection/>
    </xf>
    <xf numFmtId="0" fontId="1" fillId="33" borderId="0" xfId="47" applyFont="1" applyFill="1" applyBorder="1" applyAlignment="1" applyProtection="1">
      <alignment vertical="top"/>
      <protection locked="0"/>
    </xf>
    <xf numFmtId="0" fontId="1" fillId="33" borderId="0" xfId="47" applyFont="1" applyFill="1" applyBorder="1" applyAlignment="1" applyProtection="1">
      <alignment horizontal="center" vertical="top"/>
      <protection locked="0"/>
    </xf>
    <xf numFmtId="0" fontId="23" fillId="33" borderId="0" xfId="47" applyFont="1" applyFill="1" applyBorder="1" applyAlignment="1" applyProtection="1">
      <alignment horizontal="center" vertical="top" shrinkToFit="1"/>
      <protection locked="0"/>
    </xf>
    <xf numFmtId="0" fontId="1" fillId="33" borderId="0" xfId="47" applyFont="1" applyFill="1" applyBorder="1" applyProtection="1">
      <alignment/>
      <protection locked="0"/>
    </xf>
    <xf numFmtId="0" fontId="1" fillId="33" borderId="0" xfId="47" applyFont="1" applyFill="1" applyProtection="1">
      <alignment/>
      <protection locked="0"/>
    </xf>
    <xf numFmtId="0" fontId="3" fillId="33" borderId="0" xfId="47" applyFont="1" applyFill="1" applyProtection="1">
      <alignment/>
      <protection locked="0"/>
    </xf>
    <xf numFmtId="0" fontId="14" fillId="34" borderId="10" xfId="36" applyFont="1" applyFill="1" applyBorder="1" applyAlignment="1" applyProtection="1">
      <alignment horizontal="right" vertical="center"/>
      <protection locked="0"/>
    </xf>
    <xf numFmtId="0" fontId="15" fillId="34" borderId="11" xfId="36" applyFont="1" applyFill="1" applyBorder="1" applyAlignment="1" applyProtection="1">
      <alignment horizontal="center" vertical="center"/>
      <protection locked="0"/>
    </xf>
    <xf numFmtId="0" fontId="14" fillId="34" borderId="11" xfId="36" applyFont="1" applyFill="1" applyBorder="1" applyAlignment="1" applyProtection="1">
      <alignment vertical="center"/>
      <protection locked="0"/>
    </xf>
    <xf numFmtId="0" fontId="14" fillId="34" borderId="11" xfId="36" applyFont="1" applyFill="1" applyBorder="1" applyAlignment="1" applyProtection="1">
      <alignment horizontal="center" vertical="center"/>
      <protection locked="0"/>
    </xf>
    <xf numFmtId="164" fontId="15" fillId="34" borderId="12" xfId="36" applyNumberFormat="1" applyFont="1" applyFill="1" applyBorder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vertical="center"/>
      <protection locked="0"/>
    </xf>
    <xf numFmtId="0" fontId="14" fillId="34" borderId="13" xfId="36" applyFont="1" applyFill="1" applyBorder="1" applyAlignment="1" applyProtection="1">
      <alignment horizontal="right" vertical="center"/>
      <protection locked="0"/>
    </xf>
    <xf numFmtId="0" fontId="15" fillId="34" borderId="14" xfId="36" applyFont="1" applyFill="1" applyBorder="1" applyAlignment="1" applyProtection="1">
      <alignment horizontal="center" vertical="center"/>
      <protection locked="0"/>
    </xf>
    <xf numFmtId="0" fontId="14" fillId="34" borderId="14" xfId="36" applyFont="1" applyFill="1" applyBorder="1" applyAlignment="1" applyProtection="1">
      <alignment vertical="center"/>
      <protection locked="0"/>
    </xf>
    <xf numFmtId="0" fontId="14" fillId="34" borderId="14" xfId="36" applyFont="1" applyFill="1" applyBorder="1" applyAlignment="1" applyProtection="1">
      <alignment horizontal="right" vertical="center"/>
      <protection locked="0"/>
    </xf>
    <xf numFmtId="0" fontId="14" fillId="34" borderId="14" xfId="36" applyFont="1" applyFill="1" applyBorder="1" applyAlignment="1" applyProtection="1">
      <alignment horizontal="center" vertical="center"/>
      <protection locked="0"/>
    </xf>
    <xf numFmtId="164" fontId="15" fillId="34" borderId="15" xfId="36" applyNumberFormat="1" applyFont="1" applyFill="1" applyBorder="1" applyAlignment="1" applyProtection="1">
      <alignment horizontal="center" vertical="center"/>
      <protection locked="0"/>
    </xf>
    <xf numFmtId="0" fontId="14" fillId="34" borderId="16" xfId="36" applyFont="1" applyFill="1" applyBorder="1" applyAlignment="1" applyProtection="1">
      <alignment horizontal="center" vertical="center" wrapText="1"/>
      <protection locked="0"/>
    </xf>
    <xf numFmtId="165" fontId="14" fillId="34" borderId="16" xfId="39" applyNumberFormat="1" applyFont="1" applyFill="1" applyBorder="1" applyAlignment="1" applyProtection="1">
      <alignment horizontal="center" vertical="center" wrapText="1"/>
      <protection locked="0"/>
    </xf>
    <xf numFmtId="165" fontId="14" fillId="34" borderId="16" xfId="36" applyNumberFormat="1" applyFont="1" applyFill="1" applyBorder="1" applyAlignment="1" applyProtection="1">
      <alignment horizontal="center" vertical="center" wrapText="1"/>
      <protection locked="0"/>
    </xf>
    <xf numFmtId="2" fontId="14" fillId="34" borderId="16" xfId="36" applyNumberFormat="1" applyFont="1" applyFill="1" applyBorder="1" applyAlignment="1" applyProtection="1">
      <alignment horizontal="center" vertical="center" wrapText="1"/>
      <protection locked="0"/>
    </xf>
    <xf numFmtId="165" fontId="16" fillId="34" borderId="16" xfId="39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40" applyFont="1" applyBorder="1" applyAlignment="1" applyProtection="1">
      <alignment horizontal="center" vertical="center" wrapText="1"/>
      <protection locked="0"/>
    </xf>
    <xf numFmtId="164" fontId="14" fillId="36" borderId="17" xfId="36" applyNumberFormat="1" applyFont="1" applyFill="1" applyBorder="1" applyAlignment="1" applyProtection="1">
      <alignment horizontal="center" vertical="center"/>
      <protection locked="0"/>
    </xf>
    <xf numFmtId="164" fontId="14" fillId="0" borderId="17" xfId="36" applyNumberFormat="1" applyFont="1" applyFill="1" applyBorder="1" applyAlignment="1" applyProtection="1">
      <alignment horizontal="center" vertical="center"/>
      <protection locked="0"/>
    </xf>
    <xf numFmtId="165" fontId="14" fillId="0" borderId="17" xfId="36" applyNumberFormat="1" applyFont="1" applyFill="1" applyBorder="1" applyAlignment="1" applyProtection="1">
      <alignment horizontal="center" vertical="center"/>
      <protection locked="0"/>
    </xf>
    <xf numFmtId="2" fontId="14" fillId="0" borderId="17" xfId="36" applyNumberFormat="1" applyFont="1" applyFill="1" applyBorder="1" applyAlignment="1" applyProtection="1">
      <alignment horizontal="center" vertical="center"/>
      <protection locked="0"/>
    </xf>
    <xf numFmtId="0" fontId="19" fillId="0" borderId="0" xfId="40" applyFont="1" applyAlignment="1" applyProtection="1">
      <alignment vertical="center"/>
      <protection locked="0"/>
    </xf>
    <xf numFmtId="0" fontId="14" fillId="0" borderId="16" xfId="40" applyFont="1" applyBorder="1" applyAlignment="1" applyProtection="1">
      <alignment horizontal="center" vertical="center" wrapText="1"/>
      <protection locked="0"/>
    </xf>
    <xf numFmtId="164" fontId="14" fillId="0" borderId="16" xfId="36" applyNumberFormat="1" applyFont="1" applyFill="1" applyBorder="1" applyAlignment="1" applyProtection="1">
      <alignment horizontal="center" vertical="center"/>
      <protection locked="0"/>
    </xf>
    <xf numFmtId="164" fontId="14" fillId="0" borderId="16" xfId="33" applyNumberFormat="1" applyFont="1" applyBorder="1" applyAlignment="1" applyProtection="1">
      <alignment horizontal="center" vertical="center"/>
      <protection locked="0"/>
    </xf>
    <xf numFmtId="165" fontId="14" fillId="0" borderId="16" xfId="36" applyNumberFormat="1" applyFont="1" applyFill="1" applyBorder="1" applyAlignment="1" applyProtection="1">
      <alignment horizontal="center" vertical="center"/>
      <protection locked="0"/>
    </xf>
    <xf numFmtId="2" fontId="14" fillId="0" borderId="16" xfId="36" applyNumberFormat="1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5" fillId="0" borderId="0" xfId="44" applyFont="1" applyFill="1" applyBorder="1" applyAlignment="1" applyProtection="1">
      <alignment horizontal="center" vertical="center"/>
      <protection locked="0"/>
    </xf>
    <xf numFmtId="0" fontId="13" fillId="0" borderId="0" xfId="49" applyFont="1" applyBorder="1" applyAlignment="1" applyProtection="1">
      <alignment horizontal="left" vertical="center" wrapText="1"/>
      <protection locked="0"/>
    </xf>
    <xf numFmtId="0" fontId="24" fillId="0" borderId="0" xfId="49" applyFont="1" applyBorder="1" applyAlignment="1" applyProtection="1">
      <alignment horizontal="center" vertical="center" wrapText="1"/>
      <protection locked="0"/>
    </xf>
    <xf numFmtId="0" fontId="24" fillId="0" borderId="0" xfId="49" applyFont="1" applyBorder="1" applyAlignment="1" applyProtection="1">
      <alignment horizontal="center" vertical="center"/>
      <protection locked="0"/>
    </xf>
    <xf numFmtId="49" fontId="24" fillId="0" borderId="0" xfId="49" applyNumberFormat="1" applyFont="1" applyBorder="1" applyAlignment="1" applyProtection="1">
      <alignment horizontal="center" vertical="center"/>
      <protection locked="0"/>
    </xf>
    <xf numFmtId="0" fontId="24" fillId="0" borderId="0" xfId="40" applyFont="1" applyBorder="1" applyAlignment="1" applyProtection="1">
      <alignment horizontal="center" vertical="center" wrapText="1"/>
      <protection locked="0"/>
    </xf>
    <xf numFmtId="0" fontId="5" fillId="0" borderId="0" xfId="40" applyFont="1" applyBorder="1" applyAlignment="1" applyProtection="1">
      <alignment horizontal="center" vertical="center" wrapText="1"/>
      <protection locked="0"/>
    </xf>
    <xf numFmtId="164" fontId="14" fillId="0" borderId="0" xfId="36" applyNumberFormat="1" applyFont="1" applyBorder="1" applyAlignment="1" applyProtection="1">
      <alignment horizontal="center" vertical="center"/>
      <protection locked="0"/>
    </xf>
    <xf numFmtId="165" fontId="14" fillId="0" borderId="0" xfId="39" applyNumberFormat="1" applyFont="1" applyFill="1" applyBorder="1" applyAlignment="1" applyProtection="1">
      <alignment horizontal="center" vertical="center" wrapText="1"/>
      <protection locked="0"/>
    </xf>
    <xf numFmtId="165" fontId="14" fillId="0" borderId="0" xfId="36" applyNumberFormat="1" applyFont="1" applyBorder="1" applyAlignment="1" applyProtection="1">
      <alignment horizontal="center" vertical="center"/>
      <protection locked="0"/>
    </xf>
    <xf numFmtId="2" fontId="14" fillId="0" borderId="0" xfId="36" applyNumberFormat="1" applyFont="1" applyBorder="1" applyAlignment="1" applyProtection="1">
      <alignment horizontal="center" vertical="center"/>
      <protection locked="0"/>
    </xf>
    <xf numFmtId="165" fontId="18" fillId="0" borderId="0" xfId="39" applyNumberFormat="1" applyFont="1" applyBorder="1" applyAlignment="1" applyProtection="1">
      <alignment horizontal="center" vertical="center"/>
      <protection locked="0"/>
    </xf>
    <xf numFmtId="0" fontId="11" fillId="0" borderId="0" xfId="40" applyFont="1" applyBorder="1" applyAlignment="1" applyProtection="1">
      <alignment horizontal="center" vertical="center" wrapText="1"/>
      <protection locked="0"/>
    </xf>
    <xf numFmtId="0" fontId="14" fillId="34" borderId="18" xfId="36" applyFont="1" applyFill="1" applyBorder="1" applyAlignment="1" applyProtection="1">
      <alignment horizontal="right" vertical="center"/>
      <protection locked="0"/>
    </xf>
    <xf numFmtId="0" fontId="15" fillId="34" borderId="0" xfId="36" applyFont="1" applyFill="1" applyBorder="1" applyAlignment="1" applyProtection="1">
      <alignment horizontal="center" vertical="center"/>
      <protection locked="0"/>
    </xf>
    <xf numFmtId="0" fontId="14" fillId="34" borderId="0" xfId="36" applyFont="1" applyFill="1" applyBorder="1" applyAlignment="1" applyProtection="1">
      <alignment vertical="center"/>
      <protection locked="0"/>
    </xf>
    <xf numFmtId="0" fontId="14" fillId="34" borderId="0" xfId="36" applyFont="1" applyFill="1" applyBorder="1" applyAlignment="1" applyProtection="1">
      <alignment horizontal="right" vertical="center"/>
      <protection locked="0"/>
    </xf>
    <xf numFmtId="0" fontId="14" fillId="34" borderId="0" xfId="36" applyFont="1" applyFill="1" applyBorder="1" applyAlignment="1" applyProtection="1">
      <alignment horizontal="center" vertical="center"/>
      <protection locked="0"/>
    </xf>
    <xf numFmtId="164" fontId="15" fillId="34" borderId="19" xfId="36" applyNumberFormat="1" applyFont="1" applyFill="1" applyBorder="1" applyAlignment="1" applyProtection="1">
      <alignment horizontal="center" vertical="center"/>
      <protection locked="0"/>
    </xf>
    <xf numFmtId="165" fontId="16" fillId="34" borderId="20" xfId="39" applyNumberFormat="1" applyFont="1" applyFill="1" applyBorder="1" applyAlignment="1" applyProtection="1">
      <alignment horizontal="center" vertical="center" wrapText="1"/>
      <protection locked="0"/>
    </xf>
    <xf numFmtId="165" fontId="14" fillId="0" borderId="17" xfId="39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36" applyNumberFormat="1" applyFont="1" applyBorder="1" applyAlignment="1" applyProtection="1">
      <alignment horizontal="center" vertical="center"/>
      <protection locked="0"/>
    </xf>
    <xf numFmtId="0" fontId="14" fillId="0" borderId="21" xfId="41" applyFont="1" applyBorder="1" applyAlignment="1" applyProtection="1">
      <alignment horizontal="center" vertical="center" wrapText="1"/>
      <protection locked="0"/>
    </xf>
    <xf numFmtId="164" fontId="14" fillId="0" borderId="21" xfId="36" applyNumberFormat="1" applyFont="1" applyFill="1" applyBorder="1" applyAlignment="1" applyProtection="1">
      <alignment horizontal="center" vertical="center"/>
      <protection locked="0"/>
    </xf>
    <xf numFmtId="165" fontId="14" fillId="0" borderId="21" xfId="36" applyNumberFormat="1" applyFont="1" applyFill="1" applyBorder="1" applyAlignment="1" applyProtection="1">
      <alignment horizontal="center" vertical="center"/>
      <protection locked="0"/>
    </xf>
    <xf numFmtId="2" fontId="14" fillId="0" borderId="21" xfId="36" applyNumberFormat="1" applyFont="1" applyFill="1" applyBorder="1" applyAlignment="1" applyProtection="1">
      <alignment horizontal="center" vertical="center"/>
      <protection locked="0"/>
    </xf>
    <xf numFmtId="165" fontId="11" fillId="0" borderId="16" xfId="38" applyNumberFormat="1" applyFont="1" applyFill="1" applyBorder="1" applyAlignment="1" applyProtection="1">
      <alignment horizontal="center" vertical="center" wrapText="1"/>
      <protection locked="0"/>
    </xf>
    <xf numFmtId="164" fontId="14" fillId="0" borderId="16" xfId="34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/>
    </xf>
    <xf numFmtId="165" fontId="14" fillId="0" borderId="17" xfId="38" applyNumberFormat="1" applyFont="1" applyFill="1" applyBorder="1" applyAlignment="1" applyProtection="1">
      <alignment horizontal="center" vertical="center" wrapText="1"/>
      <protection locked="0"/>
    </xf>
    <xf numFmtId="165" fontId="14" fillId="0" borderId="21" xfId="39" applyNumberFormat="1" applyFont="1" applyFill="1" applyBorder="1" applyAlignment="1" applyProtection="1">
      <alignment horizontal="center" vertical="center" wrapText="1"/>
      <protection locked="0"/>
    </xf>
    <xf numFmtId="165" fontId="14" fillId="0" borderId="21" xfId="3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3" applyFont="1" applyBorder="1" applyAlignment="1" applyProtection="1">
      <alignment horizontal="center" vertical="center" wrapText="1"/>
      <protection locked="0"/>
    </xf>
    <xf numFmtId="0" fontId="5" fillId="0" borderId="0" xfId="45" applyFont="1" applyFill="1" applyBorder="1" applyAlignment="1" applyProtection="1">
      <alignment horizontal="center" vertical="center"/>
      <protection locked="0"/>
    </xf>
    <xf numFmtId="0" fontId="24" fillId="0" borderId="0" xfId="41" applyFont="1" applyBorder="1" applyAlignment="1" applyProtection="1">
      <alignment horizontal="center" vertical="center" wrapText="1"/>
      <protection locked="0"/>
    </xf>
    <xf numFmtId="0" fontId="5" fillId="0" borderId="0" xfId="41" applyFont="1" applyBorder="1" applyAlignment="1" applyProtection="1">
      <alignment horizontal="center" vertical="center" wrapText="1"/>
      <protection locked="0"/>
    </xf>
    <xf numFmtId="0" fontId="11" fillId="0" borderId="0" xfId="41" applyFont="1" applyBorder="1" applyAlignment="1" applyProtection="1">
      <alignment horizontal="center" vertical="center" wrapText="1"/>
      <protection locked="0"/>
    </xf>
    <xf numFmtId="165" fontId="11" fillId="0" borderId="16" xfId="39" applyNumberFormat="1" applyFont="1" applyFill="1" applyBorder="1" applyAlignment="1" applyProtection="1">
      <alignment horizontal="center" vertical="center" wrapText="1"/>
      <protection locked="0"/>
    </xf>
    <xf numFmtId="164" fontId="11" fillId="0" borderId="16" xfId="36" applyNumberFormat="1" applyFont="1" applyFill="1" applyBorder="1" applyAlignment="1" applyProtection="1">
      <alignment horizontal="center" vertical="center"/>
      <protection locked="0"/>
    </xf>
    <xf numFmtId="0" fontId="4" fillId="0" borderId="0" xfId="41" applyFont="1" applyBorder="1" applyAlignment="1" applyProtection="1">
      <alignment horizontal="center" vertical="center" wrapText="1"/>
      <protection locked="0"/>
    </xf>
    <xf numFmtId="0" fontId="5" fillId="0" borderId="0" xfId="45" applyFont="1" applyBorder="1" applyAlignment="1" applyProtection="1">
      <alignment horizontal="center" vertical="center" wrapText="1"/>
      <protection locked="0"/>
    </xf>
    <xf numFmtId="0" fontId="6" fillId="0" borderId="0" xfId="45" applyFont="1" applyBorder="1" applyAlignment="1" applyProtection="1">
      <alignment horizontal="center" vertical="center"/>
      <protection locked="0"/>
    </xf>
    <xf numFmtId="0" fontId="8" fillId="0" borderId="0" xfId="45" applyFont="1" applyBorder="1" applyAlignment="1" applyProtection="1">
      <alignment horizontal="center" vertical="center"/>
      <protection locked="0"/>
    </xf>
    <xf numFmtId="0" fontId="10" fillId="0" borderId="0" xfId="45" applyFont="1" applyBorder="1" applyAlignment="1" applyProtection="1">
      <alignment horizontal="center" vertical="center"/>
      <protection locked="0"/>
    </xf>
    <xf numFmtId="0" fontId="11" fillId="34" borderId="22" xfId="45" applyFont="1" applyFill="1" applyBorder="1" applyAlignment="1" applyProtection="1">
      <alignment horizontal="center" vertical="center" textRotation="90" wrapText="1"/>
      <protection locked="0"/>
    </xf>
    <xf numFmtId="0" fontId="13" fillId="34" borderId="23" xfId="45" applyFont="1" applyFill="1" applyBorder="1" applyAlignment="1" applyProtection="1">
      <alignment horizontal="center" vertical="center" textRotation="90" wrapText="1"/>
      <protection locked="0"/>
    </xf>
    <xf numFmtId="0" fontId="11" fillId="34" borderId="23" xfId="45" applyFont="1" applyFill="1" applyBorder="1" applyAlignment="1" applyProtection="1">
      <alignment horizontal="left" vertical="center" wrapText="1"/>
      <protection locked="0"/>
    </xf>
    <xf numFmtId="0" fontId="11" fillId="34" borderId="23" xfId="45" applyFont="1" applyFill="1" applyBorder="1" applyAlignment="1" applyProtection="1">
      <alignment horizontal="center" vertical="center" wrapText="1"/>
      <protection locked="0"/>
    </xf>
    <xf numFmtId="0" fontId="11" fillId="34" borderId="23" xfId="45" applyFont="1" applyFill="1" applyBorder="1" applyAlignment="1" applyProtection="1">
      <alignment horizontal="center" vertical="center" textRotation="90" wrapText="1"/>
      <protection locked="0"/>
    </xf>
    <xf numFmtId="0" fontId="14" fillId="34" borderId="11" xfId="33" applyFont="1" applyFill="1" applyBorder="1" applyAlignment="1" applyProtection="1">
      <alignment horizontal="right" vertical="center"/>
      <protection locked="0"/>
    </xf>
    <xf numFmtId="0" fontId="11" fillId="0" borderId="22" xfId="43" applyFont="1" applyFill="1" applyBorder="1" applyAlignment="1" applyProtection="1">
      <alignment horizontal="center" vertical="center" wrapText="1"/>
      <protection locked="0"/>
    </xf>
    <xf numFmtId="0" fontId="17" fillId="0" borderId="23" xfId="45" applyFont="1" applyFill="1" applyBorder="1" applyAlignment="1" applyProtection="1">
      <alignment horizontal="center" vertical="center"/>
      <protection locked="0"/>
    </xf>
    <xf numFmtId="0" fontId="11" fillId="0" borderId="23" xfId="48" applyFont="1" applyBorder="1" applyAlignment="1" applyProtection="1">
      <alignment horizontal="left" vertical="center" wrapText="1"/>
      <protection locked="0"/>
    </xf>
    <xf numFmtId="49" fontId="14" fillId="37" borderId="23" xfId="48" applyNumberFormat="1" applyFont="1" applyFill="1" applyBorder="1" applyAlignment="1" applyProtection="1">
      <alignment horizontal="center" vertical="center" wrapText="1"/>
      <protection locked="0"/>
    </xf>
    <xf numFmtId="0" fontId="14" fillId="0" borderId="23" xfId="48" applyFont="1" applyBorder="1" applyAlignment="1" applyProtection="1">
      <alignment horizontal="center" vertical="center"/>
      <protection locked="0"/>
    </xf>
    <xf numFmtId="49" fontId="14" fillId="0" borderId="23" xfId="48" applyNumberFormat="1" applyFont="1" applyFill="1" applyBorder="1" applyAlignment="1" applyProtection="1">
      <alignment horizontal="center" vertical="center"/>
      <protection locked="0"/>
    </xf>
    <xf numFmtId="0" fontId="14" fillId="0" borderId="23" xfId="48" applyFont="1" applyBorder="1" applyAlignment="1" applyProtection="1">
      <alignment horizontal="center" vertical="center" wrapText="1"/>
      <protection locked="0"/>
    </xf>
    <xf numFmtId="0" fontId="14" fillId="0" borderId="23" xfId="41" applyFont="1" applyBorder="1" applyAlignment="1" applyProtection="1">
      <alignment horizontal="center" vertical="center" wrapText="1"/>
      <protection locked="0"/>
    </xf>
    <xf numFmtId="2" fontId="14" fillId="36" borderId="23" xfId="33" applyNumberFormat="1" applyFont="1" applyFill="1" applyBorder="1" applyAlignment="1" applyProtection="1">
      <alignment horizontal="center" vertical="center"/>
      <protection locked="0"/>
    </xf>
    <xf numFmtId="165" fontId="18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3" xfId="48" applyFont="1" applyFill="1" applyBorder="1" applyAlignment="1" applyProtection="1">
      <alignment horizontal="left" vertical="center" wrapText="1"/>
      <protection locked="0"/>
    </xf>
    <xf numFmtId="49" fontId="14" fillId="0" borderId="23" xfId="48" applyNumberFormat="1" applyFont="1" applyFill="1" applyBorder="1" applyAlignment="1" applyProtection="1">
      <alignment horizontal="center" vertical="center" wrapText="1"/>
      <protection locked="0"/>
    </xf>
    <xf numFmtId="164" fontId="22" fillId="34" borderId="23" xfId="33" applyNumberFormat="1" applyFont="1" applyFill="1" applyBorder="1" applyAlignment="1" applyProtection="1">
      <alignment horizontal="center" vertical="center" wrapText="1"/>
      <protection locked="0"/>
    </xf>
    <xf numFmtId="0" fontId="11" fillId="34" borderId="24" xfId="45" applyFont="1" applyFill="1" applyBorder="1" applyAlignment="1" applyProtection="1">
      <alignment horizontal="center" vertical="center" wrapText="1"/>
      <protection locked="0"/>
    </xf>
    <xf numFmtId="0" fontId="14" fillId="0" borderId="22" xfId="43" applyFont="1" applyFill="1" applyBorder="1" applyAlignment="1" applyProtection="1">
      <alignment horizontal="center" vertical="center" wrapText="1"/>
      <protection locked="0"/>
    </xf>
    <xf numFmtId="0" fontId="6" fillId="0" borderId="23" xfId="45" applyFont="1" applyFill="1" applyBorder="1" applyAlignment="1" applyProtection="1">
      <alignment horizontal="center" vertical="center"/>
      <protection locked="0"/>
    </xf>
    <xf numFmtId="0" fontId="11" fillId="0" borderId="25" xfId="48" applyFont="1" applyFill="1" applyBorder="1" applyAlignment="1" applyProtection="1">
      <alignment horizontal="left" vertical="center" wrapText="1"/>
      <protection locked="0"/>
    </xf>
    <xf numFmtId="49" fontId="14" fillId="0" borderId="26" xfId="48" applyNumberFormat="1" applyFont="1" applyFill="1" applyBorder="1" applyAlignment="1" applyProtection="1">
      <alignment horizontal="center" vertical="center" wrapText="1"/>
      <protection locked="0"/>
    </xf>
    <xf numFmtId="0" fontId="14" fillId="37" borderId="23" xfId="48" applyFont="1" applyFill="1" applyBorder="1" applyAlignment="1" applyProtection="1">
      <alignment horizontal="center" vertical="center"/>
      <protection locked="0"/>
    </xf>
    <xf numFmtId="0" fontId="11" fillId="0" borderId="23" xfId="49" applyFont="1" applyBorder="1" applyAlignment="1" applyProtection="1">
      <alignment horizontal="left" vertical="center" wrapText="1"/>
      <protection locked="0"/>
    </xf>
    <xf numFmtId="49" fontId="14" fillId="0" borderId="23" xfId="49" applyNumberFormat="1" applyFont="1" applyBorder="1" applyAlignment="1" applyProtection="1">
      <alignment horizontal="center" vertical="center"/>
      <protection locked="0"/>
    </xf>
    <xf numFmtId="0" fontId="14" fillId="0" borderId="23" xfId="49" applyFont="1" applyBorder="1" applyAlignment="1" applyProtection="1">
      <alignment horizontal="center" vertical="center" wrapText="1"/>
      <protection locked="0"/>
    </xf>
    <xf numFmtId="0" fontId="14" fillId="0" borderId="23" xfId="40" applyFont="1" applyBorder="1" applyAlignment="1" applyProtection="1">
      <alignment horizontal="center" vertical="center" wrapText="1"/>
      <protection locked="0"/>
    </xf>
    <xf numFmtId="165" fontId="18" fillId="38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4" xfId="41" applyFont="1" applyBorder="1" applyAlignment="1" applyProtection="1">
      <alignment horizontal="center" vertical="center" wrapText="1"/>
      <protection locked="0"/>
    </xf>
    <xf numFmtId="49" fontId="14" fillId="0" borderId="27" xfId="48" applyNumberFormat="1" applyFont="1" applyFill="1" applyBorder="1" applyAlignment="1" applyProtection="1">
      <alignment horizontal="center" vertical="center" wrapText="1"/>
      <protection locked="0"/>
    </xf>
    <xf numFmtId="49" fontId="14" fillId="0" borderId="23" xfId="48" applyNumberFormat="1" applyFont="1" applyBorder="1" applyAlignment="1" applyProtection="1">
      <alignment horizontal="center" vertical="center"/>
      <protection locked="0"/>
    </xf>
    <xf numFmtId="0" fontId="11" fillId="34" borderId="22" xfId="44" applyFont="1" applyFill="1" applyBorder="1" applyAlignment="1" applyProtection="1">
      <alignment horizontal="center" vertical="center" textRotation="90" wrapText="1"/>
      <protection locked="0"/>
    </xf>
    <xf numFmtId="0" fontId="13" fillId="34" borderId="23" xfId="44" applyFont="1" applyFill="1" applyBorder="1" applyAlignment="1" applyProtection="1">
      <alignment horizontal="center" vertical="center" textRotation="90" wrapText="1"/>
      <protection locked="0"/>
    </xf>
    <xf numFmtId="0" fontId="11" fillId="34" borderId="23" xfId="44" applyFont="1" applyFill="1" applyBorder="1" applyAlignment="1" applyProtection="1">
      <alignment horizontal="left" vertical="center" wrapText="1"/>
      <protection locked="0"/>
    </xf>
    <xf numFmtId="0" fontId="11" fillId="34" borderId="23" xfId="44" applyFont="1" applyFill="1" applyBorder="1" applyAlignment="1" applyProtection="1">
      <alignment horizontal="center" vertical="center" wrapText="1"/>
      <protection locked="0"/>
    </xf>
    <xf numFmtId="0" fontId="11" fillId="34" borderId="23" xfId="44" applyFont="1" applyFill="1" applyBorder="1" applyAlignment="1" applyProtection="1">
      <alignment horizontal="center" vertical="center" textRotation="90" wrapText="1"/>
      <protection locked="0"/>
    </xf>
    <xf numFmtId="0" fontId="14" fillId="34" borderId="11" xfId="36" applyFont="1" applyFill="1" applyBorder="1" applyAlignment="1" applyProtection="1">
      <alignment horizontal="right" vertical="center"/>
      <protection locked="0"/>
    </xf>
    <xf numFmtId="0" fontId="11" fillId="34" borderId="24" xfId="44" applyFont="1" applyFill="1" applyBorder="1" applyAlignment="1" applyProtection="1">
      <alignment horizontal="center" vertical="center" wrapText="1"/>
      <protection locked="0"/>
    </xf>
    <xf numFmtId="0" fontId="14" fillId="0" borderId="22" xfId="42" applyFont="1" applyBorder="1" applyAlignment="1" applyProtection="1">
      <alignment horizontal="center" vertical="center" wrapText="1"/>
      <protection locked="0"/>
    </xf>
    <xf numFmtId="0" fontId="6" fillId="0" borderId="23" xfId="44" applyFont="1" applyFill="1" applyBorder="1" applyAlignment="1" applyProtection="1">
      <alignment horizontal="center" vertical="center"/>
      <protection locked="0"/>
    </xf>
    <xf numFmtId="49" fontId="14" fillId="0" borderId="23" xfId="49" applyNumberFormat="1" applyFont="1" applyFill="1" applyBorder="1" applyAlignment="1" applyProtection="1">
      <alignment horizontal="center" vertical="center"/>
      <protection locked="0"/>
    </xf>
    <xf numFmtId="2" fontId="14" fillId="0" borderId="23" xfId="36" applyNumberFormat="1" applyFont="1" applyFill="1" applyBorder="1" applyAlignment="1" applyProtection="1">
      <alignment horizontal="center" vertical="center"/>
      <protection locked="0"/>
    </xf>
    <xf numFmtId="165" fontId="18" fillId="36" borderId="23" xfId="39" applyNumberFormat="1" applyFont="1" applyFill="1" applyBorder="1" applyAlignment="1" applyProtection="1">
      <alignment horizontal="center" vertical="center"/>
      <protection locked="0"/>
    </xf>
    <xf numFmtId="0" fontId="11" fillId="0" borderId="24" xfId="40" applyFont="1" applyBorder="1" applyAlignment="1" applyProtection="1">
      <alignment horizontal="center" vertical="center" wrapText="1"/>
      <protection locked="0"/>
    </xf>
    <xf numFmtId="0" fontId="14" fillId="0" borderId="22" xfId="43" applyFont="1" applyBorder="1" applyAlignment="1" applyProtection="1">
      <alignment horizontal="center" vertical="center" wrapText="1"/>
      <protection locked="0"/>
    </xf>
    <xf numFmtId="49" fontId="14" fillId="0" borderId="23" xfId="48" applyNumberFormat="1" applyFont="1" applyBorder="1" applyAlignment="1" applyProtection="1">
      <alignment horizontal="center" vertical="center" wrapText="1"/>
      <protection locked="0"/>
    </xf>
    <xf numFmtId="165" fontId="18" fillId="36" borderId="28" xfId="39" applyNumberFormat="1" applyFont="1" applyFill="1" applyBorder="1" applyAlignment="1" applyProtection="1">
      <alignment horizontal="center" vertical="center"/>
      <protection locked="0"/>
    </xf>
    <xf numFmtId="164" fontId="22" fillId="34" borderId="23" xfId="36" applyNumberFormat="1" applyFont="1" applyFill="1" applyBorder="1" applyAlignment="1" applyProtection="1">
      <alignment horizontal="center" vertical="center" wrapText="1"/>
      <protection locked="0"/>
    </xf>
    <xf numFmtId="49" fontId="14" fillId="0" borderId="23" xfId="49" applyNumberFormat="1" applyFont="1" applyBorder="1" applyAlignment="1" applyProtection="1">
      <alignment horizontal="center" vertical="center" wrapText="1"/>
      <protection locked="0"/>
    </xf>
    <xf numFmtId="0" fontId="14" fillId="0" borderId="23" xfId="49" applyFont="1" applyBorder="1" applyAlignment="1" applyProtection="1">
      <alignment horizontal="center" vertical="center"/>
      <protection locked="0"/>
    </xf>
    <xf numFmtId="165" fontId="18" fillId="0" borderId="28" xfId="39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Обычный 2" xfId="33"/>
    <cellStyle name="Обычный 2 2" xfId="34"/>
    <cellStyle name="Обычный 2 3" xfId="35"/>
    <cellStyle name="Обычный 2 4" xfId="36"/>
    <cellStyle name="Обычный 3" xfId="37"/>
    <cellStyle name="Обычный 4" xfId="38"/>
    <cellStyle name="Обычный 5" xfId="39"/>
    <cellStyle name="Обычный_Выездка технические1" xfId="40"/>
    <cellStyle name="Обычный_Выездка технические1 2" xfId="41"/>
    <cellStyle name="Обычный_Измайлово-2003" xfId="42"/>
    <cellStyle name="Обычный_Измайлово-2003 2" xfId="43"/>
    <cellStyle name="Обычный_Лист Microsoft Excel" xfId="44"/>
    <cellStyle name="Обычный_Лист Microsoft Excel 2" xfId="45"/>
    <cellStyle name="Обычный_ПРИМЕРЫ ТЕХ.РЕЗУЛЬТАТОВ - Выездка" xfId="46"/>
    <cellStyle name="Обычный_ПРИМЕРЫ ТЕХ.РЕЗУЛЬТАТОВ - Выездка 3" xfId="47"/>
    <cellStyle name="Обычный_Россия (В) юниоры" xfId="48"/>
    <cellStyle name="Обычный_Россия (В) юниоры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3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47625</xdr:rowOff>
    </xdr:from>
    <xdr:to>
      <xdr:col>5</xdr:col>
      <xdr:colOff>228600</xdr:colOff>
      <xdr:row>2</xdr:row>
      <xdr:rowOff>28575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26193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66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"/>
  <sheetViews>
    <sheetView tabSelected="1" zoomScale="90" zoomScaleNormal="90" zoomScaleSheetLayoutView="70" workbookViewId="0" topLeftCell="A6">
      <selection activeCell="A1" sqref="A1"/>
    </sheetView>
  </sheetViews>
  <sheetFormatPr defaultColWidth="9.140625" defaultRowHeight="15"/>
  <cols>
    <col min="1" max="1" width="6.7109375" style="1" customWidth="1"/>
    <col min="2" max="2" width="7.00390625" style="1" customWidth="1"/>
    <col min="3" max="3" width="16.421875" style="1" customWidth="1"/>
    <col min="4" max="4" width="9.140625" style="1" customWidth="1"/>
    <col min="5" max="5" width="0" style="1" hidden="1" customWidth="1"/>
    <col min="6" max="6" width="27.28125" style="1" customWidth="1"/>
    <col min="7" max="7" width="9.00390625" style="1" customWidth="1"/>
    <col min="8" max="8" width="14.28125" style="1" customWidth="1"/>
    <col min="9" max="9" width="16.42187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1.421875" style="1" customWidth="1"/>
    <col min="19" max="16384" width="9.140625" style="1" customWidth="1"/>
  </cols>
  <sheetData>
    <row r="1" spans="1:36" s="3" customFormat="1" ht="12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J1" s="7"/>
    </row>
    <row r="2" spans="1:18" s="9" customFormat="1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30" customHeight="1">
      <c r="A3" s="129" t="s">
        <v>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8" s="10" customFormat="1" ht="15.75" customHeight="1">
      <c r="A4" s="130" t="s">
        <v>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8" s="11" customFormat="1" ht="15.75" customHeight="1">
      <c r="A5" s="131" t="s">
        <v>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18" s="12" customFormat="1" ht="15.75" customHeight="1">
      <c r="A6" s="132" t="s">
        <v>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</row>
    <row r="7" spans="1:18" s="12" customFormat="1" ht="13.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</row>
    <row r="8" spans="1:19" s="18" customFormat="1" ht="15" customHeight="1">
      <c r="A8" s="13" t="s">
        <v>9</v>
      </c>
      <c r="B8" s="14"/>
      <c r="C8" s="15"/>
      <c r="D8" s="15"/>
      <c r="E8" s="15"/>
      <c r="F8" s="15"/>
      <c r="G8" s="15"/>
      <c r="H8" s="16"/>
      <c r="I8" s="14"/>
      <c r="J8" s="14"/>
      <c r="K8" s="14"/>
      <c r="L8" s="14"/>
      <c r="M8" s="14"/>
      <c r="N8" s="14"/>
      <c r="O8" s="14"/>
      <c r="P8" s="14"/>
      <c r="Q8" s="14" t="s">
        <v>10</v>
      </c>
      <c r="R8" s="14"/>
      <c r="S8" s="17"/>
    </row>
    <row r="9" spans="1:18" s="24" customFormat="1" ht="15" customHeight="1">
      <c r="A9" s="134" t="s">
        <v>11</v>
      </c>
      <c r="B9" s="135" t="s">
        <v>12</v>
      </c>
      <c r="C9" s="136" t="s">
        <v>13</v>
      </c>
      <c r="D9" s="137" t="s">
        <v>14</v>
      </c>
      <c r="E9" s="138" t="s">
        <v>15</v>
      </c>
      <c r="F9" s="136" t="s">
        <v>16</v>
      </c>
      <c r="G9" s="137" t="s">
        <v>14</v>
      </c>
      <c r="H9" s="137" t="s">
        <v>17</v>
      </c>
      <c r="I9" s="137" t="s">
        <v>18</v>
      </c>
      <c r="J9" s="138" t="s">
        <v>19</v>
      </c>
      <c r="K9" s="19" t="s">
        <v>20</v>
      </c>
      <c r="L9" s="20">
        <v>7.5</v>
      </c>
      <c r="M9" s="21" t="s">
        <v>21</v>
      </c>
      <c r="N9" s="139" t="s">
        <v>22</v>
      </c>
      <c r="O9" s="139"/>
      <c r="P9" s="21">
        <v>1</v>
      </c>
      <c r="Q9" s="22" t="s">
        <v>23</v>
      </c>
      <c r="R9" s="23">
        <v>0.020833333333333332</v>
      </c>
    </row>
    <row r="10" spans="1:18" s="24" customFormat="1" ht="15" customHeight="1">
      <c r="A10" s="134"/>
      <c r="B10" s="135"/>
      <c r="C10" s="136"/>
      <c r="D10" s="137"/>
      <c r="E10" s="138"/>
      <c r="F10" s="136"/>
      <c r="G10" s="137"/>
      <c r="H10" s="137"/>
      <c r="I10" s="137"/>
      <c r="J10" s="138"/>
      <c r="K10" s="25" t="s">
        <v>24</v>
      </c>
      <c r="L10" s="26">
        <v>7.5</v>
      </c>
      <c r="M10" s="27" t="s">
        <v>21</v>
      </c>
      <c r="N10" s="28"/>
      <c r="O10" s="28"/>
      <c r="P10" s="27"/>
      <c r="Q10" s="29"/>
      <c r="R10" s="30"/>
    </row>
    <row r="11" spans="1:18" s="24" customFormat="1" ht="39.75" customHeight="1">
      <c r="A11" s="134"/>
      <c r="B11" s="135"/>
      <c r="C11" s="136"/>
      <c r="D11" s="137"/>
      <c r="E11" s="138"/>
      <c r="F11" s="136"/>
      <c r="G11" s="137"/>
      <c r="H11" s="137"/>
      <c r="I11" s="137"/>
      <c r="J11" s="138"/>
      <c r="K11" s="31" t="s">
        <v>25</v>
      </c>
      <c r="L11" s="32" t="s">
        <v>26</v>
      </c>
      <c r="M11" s="33" t="s">
        <v>27</v>
      </c>
      <c r="N11" s="33" t="s">
        <v>28</v>
      </c>
      <c r="O11" s="33" t="s">
        <v>29</v>
      </c>
      <c r="P11" s="34" t="s">
        <v>30</v>
      </c>
      <c r="Q11" s="34" t="s">
        <v>31</v>
      </c>
      <c r="R11" s="35" t="s">
        <v>32</v>
      </c>
    </row>
    <row r="12" spans="1:18" s="43" customFormat="1" ht="23.25" customHeight="1">
      <c r="A12" s="140">
        <v>1</v>
      </c>
      <c r="B12" s="141">
        <v>117</v>
      </c>
      <c r="C12" s="142" t="s">
        <v>33</v>
      </c>
      <c r="D12" s="143" t="s">
        <v>34</v>
      </c>
      <c r="E12" s="144"/>
      <c r="F12" s="142" t="s">
        <v>35</v>
      </c>
      <c r="G12" s="145"/>
      <c r="H12" s="146" t="s">
        <v>36</v>
      </c>
      <c r="I12" s="147" t="s">
        <v>37</v>
      </c>
      <c r="J12" s="36">
        <v>1</v>
      </c>
      <c r="K12" s="37">
        <v>0.4479166666666667</v>
      </c>
      <c r="L12" s="38">
        <v>0.48090277777777773</v>
      </c>
      <c r="M12" s="39">
        <v>0.4888078703703704</v>
      </c>
      <c r="N12" s="40">
        <f aca="true" t="shared" si="0" ref="N12:N17">M12-L12</f>
        <v>0.007905092592592644</v>
      </c>
      <c r="O12" s="41">
        <f aca="true" t="shared" si="1" ref="O12:O17">L12-K12</f>
        <v>0.03298611111111105</v>
      </c>
      <c r="P12" s="42">
        <f>$L$9/O12/24</f>
        <v>9.473684210526335</v>
      </c>
      <c r="Q12" s="148">
        <f>SUM($L$9:$L$10)/R12/24</f>
        <v>11.462534493738074</v>
      </c>
      <c r="R12" s="149">
        <f>SUM(O12:O13)</f>
        <v>0.0545254629629629</v>
      </c>
    </row>
    <row r="13" spans="1:18" s="43" customFormat="1" ht="23.25" customHeight="1">
      <c r="A13" s="140"/>
      <c r="B13" s="141"/>
      <c r="C13" s="142"/>
      <c r="D13" s="143"/>
      <c r="E13" s="144"/>
      <c r="F13" s="142"/>
      <c r="G13" s="145"/>
      <c r="H13" s="146"/>
      <c r="I13" s="147"/>
      <c r="J13" s="44">
        <v>2</v>
      </c>
      <c r="K13" s="45">
        <f>M12+$R$9</f>
        <v>0.5096412037037037</v>
      </c>
      <c r="L13" s="46">
        <v>0.5311805555555555</v>
      </c>
      <c r="M13" s="47">
        <v>0.5343749999999999</v>
      </c>
      <c r="N13" s="45">
        <f t="shared" si="0"/>
        <v>0.0031944444444443887</v>
      </c>
      <c r="O13" s="48">
        <f t="shared" si="1"/>
        <v>0.02153935185185185</v>
      </c>
      <c r="P13" s="49">
        <f>$L$10/O13/24</f>
        <v>14.508328855454058</v>
      </c>
      <c r="Q13" s="148"/>
      <c r="R13" s="149"/>
    </row>
    <row r="14" spans="1:18" s="43" customFormat="1" ht="23.25" customHeight="1">
      <c r="A14" s="140">
        <v>2</v>
      </c>
      <c r="B14" s="141">
        <v>118</v>
      </c>
      <c r="C14" s="142" t="s">
        <v>38</v>
      </c>
      <c r="D14" s="143"/>
      <c r="E14" s="144"/>
      <c r="F14" s="142" t="s">
        <v>39</v>
      </c>
      <c r="G14" s="145"/>
      <c r="H14" s="146" t="s">
        <v>40</v>
      </c>
      <c r="I14" s="147" t="s">
        <v>37</v>
      </c>
      <c r="J14" s="36">
        <v>1</v>
      </c>
      <c r="K14" s="37">
        <v>0.4479166666666667</v>
      </c>
      <c r="L14" s="38">
        <v>0.48090277777777773</v>
      </c>
      <c r="M14" s="39">
        <v>0.4888078703703704</v>
      </c>
      <c r="N14" s="40">
        <f t="shared" si="0"/>
        <v>0.007905092592592644</v>
      </c>
      <c r="O14" s="41">
        <f t="shared" si="1"/>
        <v>0.03298611111111105</v>
      </c>
      <c r="P14" s="42">
        <f>$L$9/O14/24</f>
        <v>9.473684210526335</v>
      </c>
      <c r="Q14" s="148">
        <f>SUM($L$9:$L$10)/R14/24</f>
        <v>11.462534493738074</v>
      </c>
      <c r="R14" s="149">
        <f>SUM(O14:O15)</f>
        <v>0.0545254629629629</v>
      </c>
    </row>
    <row r="15" spans="1:18" s="43" customFormat="1" ht="23.25" customHeight="1">
      <c r="A15" s="140"/>
      <c r="B15" s="141"/>
      <c r="C15" s="142"/>
      <c r="D15" s="143"/>
      <c r="E15" s="144"/>
      <c r="F15" s="142"/>
      <c r="G15" s="145"/>
      <c r="H15" s="146"/>
      <c r="I15" s="147"/>
      <c r="J15" s="44">
        <v>2</v>
      </c>
      <c r="K15" s="45">
        <f>M14+$R$9</f>
        <v>0.5096412037037037</v>
      </c>
      <c r="L15" s="46">
        <v>0.5311805555555555</v>
      </c>
      <c r="M15" s="47">
        <v>0.538125</v>
      </c>
      <c r="N15" s="45">
        <f t="shared" si="0"/>
        <v>0.00694444444444442</v>
      </c>
      <c r="O15" s="48">
        <f t="shared" si="1"/>
        <v>0.02153935185185185</v>
      </c>
      <c r="P15" s="49">
        <f>$L$10/O15/24</f>
        <v>14.508328855454058</v>
      </c>
      <c r="Q15" s="148"/>
      <c r="R15" s="149"/>
    </row>
    <row r="16" spans="1:18" s="43" customFormat="1" ht="23.25" customHeight="1">
      <c r="A16" s="140">
        <v>3</v>
      </c>
      <c r="B16" s="141">
        <v>123</v>
      </c>
      <c r="C16" s="150" t="s">
        <v>41</v>
      </c>
      <c r="D16" s="143"/>
      <c r="E16" s="144"/>
      <c r="F16" s="142" t="s">
        <v>42</v>
      </c>
      <c r="G16" s="151" t="s">
        <v>43</v>
      </c>
      <c r="H16" s="146" t="s">
        <v>44</v>
      </c>
      <c r="I16" s="147" t="s">
        <v>45</v>
      </c>
      <c r="J16" s="36">
        <v>1</v>
      </c>
      <c r="K16" s="37">
        <v>0.4479166666666667</v>
      </c>
      <c r="L16" s="38">
        <v>0.48090277777777773</v>
      </c>
      <c r="M16" s="39">
        <v>0.4888078703703704</v>
      </c>
      <c r="N16" s="40">
        <f t="shared" si="0"/>
        <v>0.007905092592592644</v>
      </c>
      <c r="O16" s="41">
        <f t="shared" si="1"/>
        <v>0.03298611111111105</v>
      </c>
      <c r="P16" s="42">
        <f>$L$9/O16/24</f>
        <v>9.473684210526335</v>
      </c>
      <c r="Q16" s="148">
        <f>SUM($L$9:$L$10)/R16/24</f>
        <v>11.462534493738074</v>
      </c>
      <c r="R16" s="149">
        <f>SUM(O16:O17)</f>
        <v>0.0545254629629629</v>
      </c>
    </row>
    <row r="17" spans="1:18" s="43" customFormat="1" ht="23.25" customHeight="1">
      <c r="A17" s="140"/>
      <c r="B17" s="141"/>
      <c r="C17" s="150"/>
      <c r="D17" s="143"/>
      <c r="E17" s="144"/>
      <c r="F17" s="142"/>
      <c r="G17" s="151"/>
      <c r="H17" s="146"/>
      <c r="I17" s="147"/>
      <c r="J17" s="44">
        <v>2</v>
      </c>
      <c r="K17" s="45">
        <f>M16+$R$9</f>
        <v>0.5096412037037037</v>
      </c>
      <c r="L17" s="46">
        <v>0.5311805555555555</v>
      </c>
      <c r="M17" s="47">
        <v>0.5380439814814815</v>
      </c>
      <c r="N17" s="45">
        <f t="shared" si="0"/>
        <v>0.006863425925925926</v>
      </c>
      <c r="O17" s="48">
        <f t="shared" si="1"/>
        <v>0.02153935185185185</v>
      </c>
      <c r="P17" s="49">
        <f>$L$10/O17/24</f>
        <v>14.508328855454058</v>
      </c>
      <c r="Q17" s="148"/>
      <c r="R17" s="149"/>
    </row>
    <row r="18" ht="30.75" customHeight="1"/>
    <row r="19" spans="1:18" ht="39" customHeight="1">
      <c r="A19" s="50"/>
      <c r="D19" s="50" t="s">
        <v>46</v>
      </c>
      <c r="E19" s="50"/>
      <c r="G19" s="51"/>
      <c r="H19" s="50" t="s">
        <v>47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ht="22.5" customHeight="1">
      <c r="A20" s="50"/>
      <c r="D20" s="50" t="s">
        <v>48</v>
      </c>
      <c r="E20" s="50"/>
      <c r="G20" s="51"/>
      <c r="H20" s="50" t="s">
        <v>49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3" ht="23.25" customHeight="1"/>
    <row r="24" ht="23.25" customHeight="1"/>
  </sheetData>
  <sheetProtection selectLockedCells="1" selectUnlockedCells="1"/>
  <mergeCells count="49">
    <mergeCell ref="G16:G17"/>
    <mergeCell ref="H16:H17"/>
    <mergeCell ref="I16:I17"/>
    <mergeCell ref="Q16:Q17"/>
    <mergeCell ref="R16:R17"/>
    <mergeCell ref="A16:A17"/>
    <mergeCell ref="B16:B17"/>
    <mergeCell ref="C16:C17"/>
    <mergeCell ref="D16:D17"/>
    <mergeCell ref="E16:E17"/>
    <mergeCell ref="F16:F17"/>
    <mergeCell ref="F14:F15"/>
    <mergeCell ref="G14:G15"/>
    <mergeCell ref="H14:H15"/>
    <mergeCell ref="I14:I15"/>
    <mergeCell ref="Q14:Q15"/>
    <mergeCell ref="R14:R15"/>
    <mergeCell ref="G12:G13"/>
    <mergeCell ref="H12:H13"/>
    <mergeCell ref="I12:I13"/>
    <mergeCell ref="Q12:Q13"/>
    <mergeCell ref="R12:R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F12:F13"/>
    <mergeCell ref="F9:F11"/>
    <mergeCell ref="G9:G11"/>
    <mergeCell ref="H9:H11"/>
    <mergeCell ref="I9:I11"/>
    <mergeCell ref="J9:J11"/>
    <mergeCell ref="N9:O9"/>
    <mergeCell ref="A3:R3"/>
    <mergeCell ref="A4:R4"/>
    <mergeCell ref="A5:R5"/>
    <mergeCell ref="A6:R6"/>
    <mergeCell ref="A7:R7"/>
    <mergeCell ref="A9:A11"/>
    <mergeCell ref="B9:B11"/>
    <mergeCell ref="C9:C11"/>
    <mergeCell ref="D9:D11"/>
    <mergeCell ref="E9:E11"/>
  </mergeCells>
  <conditionalFormatting sqref="N12:N17">
    <cfRule type="cellIs" priority="1" dxfId="12" operator="greaterThan" stopIfTrue="1">
      <formula>0.0138888888888889</formula>
    </cfRule>
  </conditionalFormatting>
  <conditionalFormatting sqref="P12:P17 Q12 Q14 Q16">
    <cfRule type="cellIs" priority="2" dxfId="12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 scale="68"/>
  <headerFooter alignWithMargins="0">
    <oddHeader>&amp;R©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"/>
  <sheetViews>
    <sheetView tabSelected="1" zoomScale="90" zoomScaleNormal="90" zoomScaleSheetLayoutView="70" workbookViewId="0" topLeftCell="A2">
      <selection activeCell="A1" sqref="A1"/>
    </sheetView>
  </sheetViews>
  <sheetFormatPr defaultColWidth="9.140625" defaultRowHeight="15"/>
  <cols>
    <col min="1" max="1" width="3.7109375" style="1" customWidth="1"/>
    <col min="2" max="2" width="7.00390625" style="1" customWidth="1"/>
    <col min="3" max="3" width="19.140625" style="1" customWidth="1"/>
    <col min="4" max="4" width="10.7109375" style="1" customWidth="1"/>
    <col min="5" max="5" width="0" style="1" hidden="1" customWidth="1"/>
    <col min="6" max="6" width="27.28125" style="1" customWidth="1"/>
    <col min="7" max="7" width="9.8515625" style="1" customWidth="1"/>
    <col min="8" max="8" width="15.7109375" style="1" customWidth="1"/>
    <col min="9" max="9" width="18.8515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2.421875" style="1" customWidth="1"/>
    <col min="19" max="19" width="16.00390625" style="1" customWidth="1"/>
    <col min="20" max="20" width="6.8515625" style="1" customWidth="1"/>
    <col min="21" max="16384" width="9.140625" style="1" customWidth="1"/>
  </cols>
  <sheetData>
    <row r="1" spans="1:38" s="3" customFormat="1" ht="12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50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19" s="9" customFormat="1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52"/>
    </row>
    <row r="3" spans="1:18" ht="30" customHeight="1">
      <c r="A3" s="129" t="s">
        <v>51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9" s="10" customFormat="1" ht="15.75" customHeight="1">
      <c r="A4" s="130" t="s">
        <v>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s="11" customFormat="1" ht="15.75" customHeight="1">
      <c r="A5" s="131" t="s">
        <v>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19" s="12" customFormat="1" ht="15.75" customHeight="1">
      <c r="A6" s="132" t="s">
        <v>52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19" s="12" customFormat="1" ht="13.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1:20" s="18" customFormat="1" ht="15" customHeight="1">
      <c r="A8" s="13" t="s">
        <v>53</v>
      </c>
      <c r="B8" s="14"/>
      <c r="C8" s="15"/>
      <c r="D8" s="15"/>
      <c r="E8" s="15"/>
      <c r="F8" s="15"/>
      <c r="G8" s="15"/>
      <c r="H8" s="16"/>
      <c r="I8" s="14"/>
      <c r="J8" s="14"/>
      <c r="K8" s="14"/>
      <c r="L8" s="14"/>
      <c r="M8" s="14"/>
      <c r="N8" s="14"/>
      <c r="O8" s="14"/>
      <c r="P8" s="14"/>
      <c r="Q8" s="14" t="s">
        <v>10</v>
      </c>
      <c r="R8" s="14"/>
      <c r="S8" s="14"/>
      <c r="T8" s="17"/>
    </row>
    <row r="9" spans="1:20" s="24" customFormat="1" ht="15" customHeight="1">
      <c r="A9" s="134" t="s">
        <v>11</v>
      </c>
      <c r="B9" s="135" t="s">
        <v>12</v>
      </c>
      <c r="C9" s="136" t="s">
        <v>13</v>
      </c>
      <c r="D9" s="137" t="s">
        <v>14</v>
      </c>
      <c r="E9" s="138" t="s">
        <v>15</v>
      </c>
      <c r="F9" s="136" t="s">
        <v>16</v>
      </c>
      <c r="G9" s="137" t="s">
        <v>14</v>
      </c>
      <c r="H9" s="137" t="s">
        <v>17</v>
      </c>
      <c r="I9" s="137" t="s">
        <v>18</v>
      </c>
      <c r="J9" s="138" t="s">
        <v>19</v>
      </c>
      <c r="K9" s="19" t="s">
        <v>20</v>
      </c>
      <c r="L9" s="20">
        <v>20</v>
      </c>
      <c r="M9" s="21" t="s">
        <v>21</v>
      </c>
      <c r="N9" s="139" t="s">
        <v>22</v>
      </c>
      <c r="O9" s="139"/>
      <c r="P9" s="21">
        <v>1</v>
      </c>
      <c r="Q9" s="22" t="s">
        <v>23</v>
      </c>
      <c r="R9" s="23">
        <v>0.020833333333333332</v>
      </c>
      <c r="S9" s="152" t="s">
        <v>54</v>
      </c>
      <c r="T9" s="153" t="s">
        <v>55</v>
      </c>
    </row>
    <row r="10" spans="1:20" s="24" customFormat="1" ht="15" customHeight="1">
      <c r="A10" s="134"/>
      <c r="B10" s="135"/>
      <c r="C10" s="136"/>
      <c r="D10" s="137"/>
      <c r="E10" s="138"/>
      <c r="F10" s="136"/>
      <c r="G10" s="137"/>
      <c r="H10" s="137"/>
      <c r="I10" s="137"/>
      <c r="J10" s="138"/>
      <c r="K10" s="25" t="s">
        <v>24</v>
      </c>
      <c r="L10" s="26">
        <v>20</v>
      </c>
      <c r="M10" s="27" t="s">
        <v>21</v>
      </c>
      <c r="N10" s="28"/>
      <c r="O10" s="28"/>
      <c r="P10" s="27"/>
      <c r="Q10" s="29"/>
      <c r="R10" s="30"/>
      <c r="S10" s="152"/>
      <c r="T10" s="153"/>
    </row>
    <row r="11" spans="1:20" s="24" customFormat="1" ht="39.75" customHeight="1">
      <c r="A11" s="134"/>
      <c r="B11" s="135"/>
      <c r="C11" s="136"/>
      <c r="D11" s="137"/>
      <c r="E11" s="138"/>
      <c r="F11" s="136"/>
      <c r="G11" s="137"/>
      <c r="H11" s="137"/>
      <c r="I11" s="137"/>
      <c r="J11" s="138"/>
      <c r="K11" s="31" t="s">
        <v>25</v>
      </c>
      <c r="L11" s="32" t="s">
        <v>26</v>
      </c>
      <c r="M11" s="33" t="s">
        <v>27</v>
      </c>
      <c r="N11" s="33" t="s">
        <v>28</v>
      </c>
      <c r="O11" s="33" t="s">
        <v>29</v>
      </c>
      <c r="P11" s="34" t="s">
        <v>30</v>
      </c>
      <c r="Q11" s="34" t="s">
        <v>31</v>
      </c>
      <c r="R11" s="35" t="s">
        <v>32</v>
      </c>
      <c r="S11" s="152"/>
      <c r="T11" s="153"/>
    </row>
    <row r="12" spans="1:20" s="43" customFormat="1" ht="18.75" customHeight="1">
      <c r="A12" s="154">
        <v>1</v>
      </c>
      <c r="B12" s="155">
        <v>303</v>
      </c>
      <c r="C12" s="156" t="s">
        <v>56</v>
      </c>
      <c r="D12" s="157" t="s">
        <v>57</v>
      </c>
      <c r="E12" s="158"/>
      <c r="F12" s="159" t="s">
        <v>58</v>
      </c>
      <c r="G12" s="160" t="s">
        <v>59</v>
      </c>
      <c r="H12" s="161" t="s">
        <v>60</v>
      </c>
      <c r="I12" s="162" t="s">
        <v>61</v>
      </c>
      <c r="J12" s="36">
        <v>1</v>
      </c>
      <c r="K12" s="37">
        <v>0.4444444444444444</v>
      </c>
      <c r="L12" s="38">
        <v>0.4996990740740741</v>
      </c>
      <c r="M12" s="39">
        <v>0.5017476851851852</v>
      </c>
      <c r="N12" s="40">
        <f>M12-L12</f>
        <v>0.0020486111111110983</v>
      </c>
      <c r="O12" s="41">
        <f>L12-K12</f>
        <v>0.05525462962962968</v>
      </c>
      <c r="P12" s="42">
        <f>$L$9/O12/24</f>
        <v>15.081692501047327</v>
      </c>
      <c r="Q12" s="148">
        <f>SUM($L$9:$L$10)/R12/24</f>
        <v>15.472225206833562</v>
      </c>
      <c r="R12" s="149">
        <f>SUM(O12:O13)</f>
        <v>0.10771990740740744</v>
      </c>
      <c r="S12" s="163">
        <f>SUM(N12:N13)+R12</f>
        <v>0.11214120370370373</v>
      </c>
      <c r="T12" s="164">
        <v>3</v>
      </c>
    </row>
    <row r="13" spans="1:20" s="43" customFormat="1" ht="18.75" customHeight="1">
      <c r="A13" s="154"/>
      <c r="B13" s="155"/>
      <c r="C13" s="156"/>
      <c r="D13" s="157"/>
      <c r="E13" s="158"/>
      <c r="F13" s="159"/>
      <c r="G13" s="160"/>
      <c r="H13" s="161"/>
      <c r="I13" s="162"/>
      <c r="J13" s="44">
        <v>2</v>
      </c>
      <c r="K13" s="45">
        <f>M12+$R$9</f>
        <v>0.5225810185185186</v>
      </c>
      <c r="L13" s="46">
        <v>0.5750462962962963</v>
      </c>
      <c r="M13" s="47">
        <v>0.5774189814814815</v>
      </c>
      <c r="N13" s="45">
        <f>M13-L13</f>
        <v>0.002372685185185186</v>
      </c>
      <c r="O13" s="48">
        <f>L13-K13</f>
        <v>0.05246527777777776</v>
      </c>
      <c r="P13" s="49">
        <f>$L$10/O13/24</f>
        <v>15.883520847121117</v>
      </c>
      <c r="Q13" s="148"/>
      <c r="R13" s="149"/>
      <c r="S13" s="163"/>
      <c r="T13" s="164"/>
    </row>
    <row r="14" spans="1:20" s="43" customFormat="1" ht="18.75" customHeight="1">
      <c r="A14" s="154">
        <v>2</v>
      </c>
      <c r="B14" s="155">
        <v>301</v>
      </c>
      <c r="C14" s="150" t="s">
        <v>62</v>
      </c>
      <c r="D14" s="165" t="s">
        <v>63</v>
      </c>
      <c r="E14" s="144"/>
      <c r="F14" s="142" t="s">
        <v>64</v>
      </c>
      <c r="G14" s="166" t="s">
        <v>65</v>
      </c>
      <c r="H14" s="146" t="s">
        <v>66</v>
      </c>
      <c r="I14" s="147" t="s">
        <v>67</v>
      </c>
      <c r="J14" s="36">
        <v>1</v>
      </c>
      <c r="K14" s="37">
        <v>0.4444444444444444</v>
      </c>
      <c r="L14" s="38">
        <v>0.4996643518518518</v>
      </c>
      <c r="M14" s="39">
        <v>0.5038425925925926</v>
      </c>
      <c r="N14" s="40">
        <f>M14-L14</f>
        <v>0.004178240740740746</v>
      </c>
      <c r="O14" s="41">
        <f>L14-K14</f>
        <v>0.0552199074074074</v>
      </c>
      <c r="P14" s="42">
        <f>$L$9/O14/24</f>
        <v>15.091175854118637</v>
      </c>
      <c r="Q14" s="148">
        <f>SUM($L$9:$L$10)/R14/24</f>
        <v>15.472225206833569</v>
      </c>
      <c r="R14" s="149">
        <f>SUM(O14:O15)</f>
        <v>0.10771990740740739</v>
      </c>
      <c r="S14" s="163">
        <f>SUM(N14:N15)+R14</f>
        <v>0.11431712962962959</v>
      </c>
      <c r="T14" s="164">
        <v>3</v>
      </c>
    </row>
    <row r="15" spans="1:20" s="43" customFormat="1" ht="18.75" customHeight="1">
      <c r="A15" s="154"/>
      <c r="B15" s="155"/>
      <c r="C15" s="150"/>
      <c r="D15" s="165"/>
      <c r="E15" s="144"/>
      <c r="F15" s="142"/>
      <c r="G15" s="166"/>
      <c r="H15" s="146"/>
      <c r="I15" s="147"/>
      <c r="J15" s="44">
        <v>2</v>
      </c>
      <c r="K15" s="45">
        <f>M14+$R$9</f>
        <v>0.5246759259259259</v>
      </c>
      <c r="L15" s="46">
        <v>0.5771759259259259</v>
      </c>
      <c r="M15" s="47">
        <v>0.5795949074074074</v>
      </c>
      <c r="N15" s="45">
        <f>M15-L15</f>
        <v>0.0024189814814814525</v>
      </c>
      <c r="O15" s="48">
        <f>L15-K15</f>
        <v>0.05249999999999999</v>
      </c>
      <c r="P15" s="49">
        <f>$L$10/O15/24</f>
        <v>15.873015873015875</v>
      </c>
      <c r="Q15" s="148"/>
      <c r="R15" s="149"/>
      <c r="S15" s="163"/>
      <c r="T15" s="164"/>
    </row>
    <row r="16" ht="30.75" customHeight="1"/>
    <row r="17" spans="1:18" ht="39" customHeight="1">
      <c r="A17" s="50"/>
      <c r="D17" s="50" t="s">
        <v>46</v>
      </c>
      <c r="E17" s="50"/>
      <c r="G17" s="51"/>
      <c r="H17" s="50" t="s">
        <v>47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22.5" customHeight="1">
      <c r="A18" s="50"/>
      <c r="D18" s="50" t="s">
        <v>48</v>
      </c>
      <c r="E18" s="50"/>
      <c r="G18" s="51"/>
      <c r="H18" s="50" t="s">
        <v>49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</row>
  </sheetData>
  <sheetProtection selectLockedCells="1" selectUnlockedCells="1"/>
  <mergeCells count="44">
    <mergeCell ref="S14:S15"/>
    <mergeCell ref="T14:T15"/>
    <mergeCell ref="F14:F15"/>
    <mergeCell ref="G14:G15"/>
    <mergeCell ref="H14:H15"/>
    <mergeCell ref="I14:I15"/>
    <mergeCell ref="Q14:Q15"/>
    <mergeCell ref="R14:R15"/>
    <mergeCell ref="I12:I13"/>
    <mergeCell ref="Q12:Q13"/>
    <mergeCell ref="R12:R13"/>
    <mergeCell ref="S12:S13"/>
    <mergeCell ref="T12:T13"/>
    <mergeCell ref="A14:A15"/>
    <mergeCell ref="B14:B15"/>
    <mergeCell ref="C14:C15"/>
    <mergeCell ref="D14:D15"/>
    <mergeCell ref="E14:E15"/>
    <mergeCell ref="S9:S11"/>
    <mergeCell ref="T9:T11"/>
    <mergeCell ref="A12:A13"/>
    <mergeCell ref="B12:B13"/>
    <mergeCell ref="C12:C13"/>
    <mergeCell ref="D12:D13"/>
    <mergeCell ref="E12:E13"/>
    <mergeCell ref="F12:F13"/>
    <mergeCell ref="G12:G13"/>
    <mergeCell ref="H12:H13"/>
    <mergeCell ref="F9:F11"/>
    <mergeCell ref="G9:G11"/>
    <mergeCell ref="H9:H11"/>
    <mergeCell ref="I9:I11"/>
    <mergeCell ref="J9:J11"/>
    <mergeCell ref="N9:O9"/>
    <mergeCell ref="A3:R3"/>
    <mergeCell ref="A4:S4"/>
    <mergeCell ref="A5:S5"/>
    <mergeCell ref="A6:S6"/>
    <mergeCell ref="A7:S7"/>
    <mergeCell ref="A9:A11"/>
    <mergeCell ref="B9:B11"/>
    <mergeCell ref="C9:C11"/>
    <mergeCell ref="D9:D11"/>
    <mergeCell ref="E9:E11"/>
  </mergeCells>
  <conditionalFormatting sqref="N12:N15">
    <cfRule type="cellIs" priority="1" dxfId="12" operator="greaterThan" stopIfTrue="1">
      <formula>0.0138888888888889</formula>
    </cfRule>
  </conditionalFormatting>
  <conditionalFormatting sqref="P12:P15 Q12 Q14">
    <cfRule type="cellIs" priority="2" dxfId="12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 scale="58"/>
  <headerFooter alignWithMargins="0">
    <oddHeader>&amp;R© Комитет по ДКП ФКСР,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L16"/>
  <sheetViews>
    <sheetView tabSelected="1" zoomScale="90" zoomScaleNormal="90" zoomScaleSheetLayoutView="70" workbookViewId="0" topLeftCell="A2">
      <selection activeCell="A1" sqref="A1"/>
    </sheetView>
  </sheetViews>
  <sheetFormatPr defaultColWidth="9.140625" defaultRowHeight="15"/>
  <cols>
    <col min="1" max="1" width="3.7109375" style="53" customWidth="1"/>
    <col min="2" max="2" width="6.421875" style="53" customWidth="1"/>
    <col min="3" max="3" width="15.7109375" style="53" customWidth="1"/>
    <col min="4" max="4" width="7.7109375" style="53" customWidth="1"/>
    <col min="5" max="5" width="0" style="53" hidden="1" customWidth="1"/>
    <col min="6" max="6" width="25.7109375" style="53" customWidth="1"/>
    <col min="7" max="7" width="7.7109375" style="53" customWidth="1"/>
    <col min="8" max="8" width="14.421875" style="53" customWidth="1"/>
    <col min="9" max="9" width="15.7109375" style="53" customWidth="1"/>
    <col min="10" max="10" width="3.7109375" style="53" customWidth="1"/>
    <col min="11" max="11" width="9.7109375" style="53" customWidth="1"/>
    <col min="12" max="12" width="10.7109375" style="53" customWidth="1"/>
    <col min="13" max="13" width="9.421875" style="53" customWidth="1"/>
    <col min="14" max="17" width="9.7109375" style="53" customWidth="1"/>
    <col min="18" max="18" width="14.00390625" style="53" customWidth="1"/>
    <col min="19" max="19" width="6.7109375" style="53" customWidth="1"/>
    <col min="20" max="16384" width="9.140625" style="53" customWidth="1"/>
  </cols>
  <sheetData>
    <row r="1" spans="1:38" s="55" customFormat="1" ht="12" hidden="1">
      <c r="A1" s="54" t="s">
        <v>0</v>
      </c>
      <c r="C1" s="56"/>
      <c r="D1" s="54" t="s">
        <v>1</v>
      </c>
      <c r="E1" s="56"/>
      <c r="F1" s="56"/>
      <c r="G1" s="54" t="s">
        <v>2</v>
      </c>
      <c r="I1" s="56"/>
      <c r="J1" s="56"/>
      <c r="K1" s="56"/>
      <c r="L1" s="56"/>
      <c r="M1" s="56"/>
      <c r="N1" s="56"/>
      <c r="O1" s="56"/>
      <c r="P1" s="54" t="s">
        <v>3</v>
      </c>
      <c r="Q1" s="54" t="s">
        <v>4</v>
      </c>
      <c r="R1" s="54" t="s">
        <v>50</v>
      </c>
      <c r="S1" s="57"/>
      <c r="V1" s="58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L1" s="60"/>
    </row>
    <row r="2" spans="1:19" s="9" customFormat="1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52"/>
    </row>
    <row r="3" spans="1:18" s="1" customFormat="1" ht="30" customHeight="1">
      <c r="A3" s="129" t="s">
        <v>51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9" s="10" customFormat="1" ht="15.75" customHeight="1">
      <c r="A4" s="130" t="s">
        <v>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s="11" customFormat="1" ht="15.75" customHeight="1">
      <c r="A5" s="131" t="s">
        <v>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19" s="12" customFormat="1" ht="15.75" customHeight="1">
      <c r="A6" s="132" t="s">
        <v>68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19" s="12" customFormat="1" ht="13.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1:20" s="18" customFormat="1" ht="15" customHeight="1">
      <c r="A8" s="13" t="s">
        <v>9</v>
      </c>
      <c r="B8" s="14"/>
      <c r="C8" s="15"/>
      <c r="D8" s="15"/>
      <c r="E8" s="15"/>
      <c r="F8" s="15"/>
      <c r="G8" s="15"/>
      <c r="H8" s="16"/>
      <c r="I8" s="14"/>
      <c r="J8" s="14"/>
      <c r="K8" s="14"/>
      <c r="L8" s="14"/>
      <c r="M8" s="14"/>
      <c r="N8" s="14"/>
      <c r="O8" s="14"/>
      <c r="P8" s="14"/>
      <c r="Q8" s="14" t="s">
        <v>10</v>
      </c>
      <c r="R8" s="14"/>
      <c r="S8" s="14"/>
      <c r="T8" s="17"/>
    </row>
    <row r="9" spans="1:19" s="66" customFormat="1" ht="15" customHeight="1">
      <c r="A9" s="167" t="s">
        <v>11</v>
      </c>
      <c r="B9" s="168" t="s">
        <v>12</v>
      </c>
      <c r="C9" s="169" t="s">
        <v>13</v>
      </c>
      <c r="D9" s="170" t="s">
        <v>14</v>
      </c>
      <c r="E9" s="171"/>
      <c r="F9" s="169" t="s">
        <v>16</v>
      </c>
      <c r="G9" s="170" t="s">
        <v>14</v>
      </c>
      <c r="H9" s="170" t="s">
        <v>17</v>
      </c>
      <c r="I9" s="170" t="s">
        <v>18</v>
      </c>
      <c r="J9" s="171" t="s">
        <v>19</v>
      </c>
      <c r="K9" s="61" t="s">
        <v>20</v>
      </c>
      <c r="L9" s="62">
        <v>20</v>
      </c>
      <c r="M9" s="63" t="s">
        <v>21</v>
      </c>
      <c r="N9" s="172" t="s">
        <v>22</v>
      </c>
      <c r="O9" s="172"/>
      <c r="P9" s="63">
        <v>1</v>
      </c>
      <c r="Q9" s="64" t="s">
        <v>23</v>
      </c>
      <c r="R9" s="65">
        <v>0.020833333333333332</v>
      </c>
      <c r="S9" s="173" t="s">
        <v>55</v>
      </c>
    </row>
    <row r="10" spans="1:19" s="66" customFormat="1" ht="15" customHeight="1">
      <c r="A10" s="167"/>
      <c r="B10" s="168"/>
      <c r="C10" s="169"/>
      <c r="D10" s="170"/>
      <c r="E10" s="171"/>
      <c r="F10" s="169"/>
      <c r="G10" s="170"/>
      <c r="H10" s="170"/>
      <c r="I10" s="170"/>
      <c r="J10" s="171"/>
      <c r="K10" s="67" t="s">
        <v>24</v>
      </c>
      <c r="L10" s="68">
        <v>20</v>
      </c>
      <c r="M10" s="69" t="s">
        <v>21</v>
      </c>
      <c r="N10" s="70"/>
      <c r="O10" s="70"/>
      <c r="P10" s="69"/>
      <c r="Q10" s="71"/>
      <c r="R10" s="72"/>
      <c r="S10" s="173"/>
    </row>
    <row r="11" spans="1:19" s="66" customFormat="1" ht="39.75" customHeight="1">
      <c r="A11" s="167"/>
      <c r="B11" s="168"/>
      <c r="C11" s="169"/>
      <c r="D11" s="170"/>
      <c r="E11" s="171"/>
      <c r="F11" s="169"/>
      <c r="G11" s="170"/>
      <c r="H11" s="170"/>
      <c r="I11" s="170"/>
      <c r="J11" s="171"/>
      <c r="K11" s="73" t="s">
        <v>25</v>
      </c>
      <c r="L11" s="74" t="s">
        <v>26</v>
      </c>
      <c r="M11" s="75" t="s">
        <v>27</v>
      </c>
      <c r="N11" s="75" t="s">
        <v>28</v>
      </c>
      <c r="O11" s="75" t="s">
        <v>29</v>
      </c>
      <c r="P11" s="76" t="s">
        <v>30</v>
      </c>
      <c r="Q11" s="76" t="s">
        <v>31</v>
      </c>
      <c r="R11" s="77" t="s">
        <v>32</v>
      </c>
      <c r="S11" s="173"/>
    </row>
    <row r="12" spans="1:19" s="83" customFormat="1" ht="23.25" customHeight="1">
      <c r="A12" s="174">
        <v>1</v>
      </c>
      <c r="B12" s="175">
        <v>302</v>
      </c>
      <c r="C12" s="150" t="s">
        <v>69</v>
      </c>
      <c r="D12" s="151" t="s">
        <v>70</v>
      </c>
      <c r="E12" s="144"/>
      <c r="F12" s="159" t="s">
        <v>71</v>
      </c>
      <c r="G12" s="176" t="s">
        <v>72</v>
      </c>
      <c r="H12" s="161" t="s">
        <v>73</v>
      </c>
      <c r="I12" s="147" t="s">
        <v>74</v>
      </c>
      <c r="J12" s="78">
        <v>1</v>
      </c>
      <c r="K12" s="79">
        <v>0.5277777777777778</v>
      </c>
      <c r="L12" s="38">
        <v>0.5690162037037038</v>
      </c>
      <c r="M12" s="39">
        <v>0.5755324074074074</v>
      </c>
      <c r="N12" s="80">
        <f>M12-L12</f>
        <v>0.006516203703703649</v>
      </c>
      <c r="O12" s="81">
        <f>M12-K12</f>
        <v>0.04775462962962962</v>
      </c>
      <c r="P12" s="82">
        <f>$L$9/O12/24</f>
        <v>17.450315075133304</v>
      </c>
      <c r="Q12" s="177">
        <f>SUM($L$9:$L$10)/R12/24</f>
        <v>19.734137316705507</v>
      </c>
      <c r="R12" s="178">
        <f>SUM(O12:O13)</f>
        <v>0.08445601851851847</v>
      </c>
      <c r="S12" s="179">
        <v>3</v>
      </c>
    </row>
    <row r="13" spans="1:19" s="83" customFormat="1" ht="23.25" customHeight="1">
      <c r="A13" s="174"/>
      <c r="B13" s="175"/>
      <c r="C13" s="150"/>
      <c r="D13" s="151"/>
      <c r="E13" s="144"/>
      <c r="F13" s="159"/>
      <c r="G13" s="176"/>
      <c r="H13" s="161"/>
      <c r="I13" s="147"/>
      <c r="J13" s="84">
        <v>2</v>
      </c>
      <c r="K13" s="85">
        <f>M12+$R$9</f>
        <v>0.5963657407407408</v>
      </c>
      <c r="L13" s="46">
        <v>0.6330671296296296</v>
      </c>
      <c r="M13" s="86">
        <v>0.642361111111111</v>
      </c>
      <c r="N13" s="85">
        <f>M13-L13</f>
        <v>0.009293981481481417</v>
      </c>
      <c r="O13" s="87">
        <f>L13-K13</f>
        <v>0.03670138888888885</v>
      </c>
      <c r="P13" s="88">
        <f>$L$10/O13/24</f>
        <v>22.705771050141934</v>
      </c>
      <c r="Q13" s="177"/>
      <c r="R13" s="178"/>
      <c r="S13" s="179"/>
    </row>
    <row r="14" spans="1:19" s="83" customFormat="1" ht="40.5" customHeight="1">
      <c r="A14" s="89"/>
      <c r="B14" s="90"/>
      <c r="C14" s="91"/>
      <c r="D14" s="92"/>
      <c r="E14" s="93"/>
      <c r="F14" s="91"/>
      <c r="G14" s="94"/>
      <c r="H14" s="92"/>
      <c r="I14" s="95"/>
      <c r="J14" s="96"/>
      <c r="K14" s="97"/>
      <c r="L14" s="98"/>
      <c r="M14" s="97"/>
      <c r="N14" s="97"/>
      <c r="O14" s="99"/>
      <c r="P14" s="100"/>
      <c r="Q14" s="100"/>
      <c r="R14" s="101"/>
      <c r="S14" s="102"/>
    </row>
    <row r="15" spans="1:18" s="1" customFormat="1" ht="39" customHeight="1">
      <c r="A15" s="50"/>
      <c r="D15" s="50" t="s">
        <v>46</v>
      </c>
      <c r="E15" s="50"/>
      <c r="G15" s="51"/>
      <c r="H15" s="50" t="s">
        <v>47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s="1" customFormat="1" ht="22.5" customHeight="1">
      <c r="A16" s="50"/>
      <c r="D16" s="50" t="s">
        <v>48</v>
      </c>
      <c r="E16" s="50"/>
      <c r="G16" s="51"/>
      <c r="H16" s="50" t="s">
        <v>49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</row>
  </sheetData>
  <sheetProtection selectLockedCells="1" selectUnlockedCells="1"/>
  <mergeCells count="29">
    <mergeCell ref="Q12:Q13"/>
    <mergeCell ref="R12:R13"/>
    <mergeCell ref="S12:S13"/>
    <mergeCell ref="S9:S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F9:F11"/>
    <mergeCell ref="G9:G11"/>
    <mergeCell ref="H9:H11"/>
    <mergeCell ref="I9:I11"/>
    <mergeCell ref="J9:J11"/>
    <mergeCell ref="N9:O9"/>
    <mergeCell ref="A3:R3"/>
    <mergeCell ref="A4:S4"/>
    <mergeCell ref="A5:S5"/>
    <mergeCell ref="A6:S6"/>
    <mergeCell ref="A7:S7"/>
    <mergeCell ref="A9:A11"/>
    <mergeCell ref="B9:B11"/>
    <mergeCell ref="C9:C11"/>
    <mergeCell ref="D9:D11"/>
    <mergeCell ref="E9:E11"/>
  </mergeCells>
  <conditionalFormatting sqref="N12:N13">
    <cfRule type="cellIs" priority="1" dxfId="12" operator="greaterThan" stopIfTrue="1">
      <formula>0.0138888888888889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 scale="68"/>
  <headerFooter alignWithMargins="0">
    <oddHeader>&amp;R© Комитет по ДКП ФКСР, 2015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22"/>
  <sheetViews>
    <sheetView tabSelected="1" zoomScale="90" zoomScaleNormal="90" zoomScaleSheetLayoutView="70" workbookViewId="0" topLeftCell="A2">
      <selection activeCell="A1" sqref="A1"/>
    </sheetView>
  </sheetViews>
  <sheetFormatPr defaultColWidth="9.140625" defaultRowHeight="15"/>
  <cols>
    <col min="1" max="1" width="3.7109375" style="1" customWidth="1"/>
    <col min="2" max="2" width="4.7109375" style="1" customWidth="1"/>
    <col min="3" max="3" width="15.7109375" style="1" customWidth="1"/>
    <col min="4" max="4" width="7.421875" style="1" customWidth="1"/>
    <col min="5" max="5" width="0" style="1" hidden="1" customWidth="1"/>
    <col min="6" max="6" width="25.7109375" style="1" customWidth="1"/>
    <col min="7" max="7" width="7.7109375" style="1" customWidth="1"/>
    <col min="8" max="8" width="14.421875" style="1" customWidth="1"/>
    <col min="9" max="9" width="16.140625" style="1" customWidth="1"/>
    <col min="10" max="10" width="3.7109375" style="1" customWidth="1"/>
    <col min="11" max="11" width="9.7109375" style="1" customWidth="1"/>
    <col min="12" max="12" width="10.7109375" style="1" customWidth="1"/>
    <col min="13" max="17" width="9.7109375" style="1" customWidth="1"/>
    <col min="18" max="18" width="14.140625" style="1" customWidth="1"/>
    <col min="19" max="19" width="7.421875" style="1" customWidth="1"/>
    <col min="20" max="16384" width="9.140625" style="1" customWidth="1"/>
  </cols>
  <sheetData>
    <row r="1" spans="1:38" s="55" customFormat="1" ht="12" hidden="1">
      <c r="A1" s="54" t="s">
        <v>0</v>
      </c>
      <c r="C1" s="56"/>
      <c r="D1" s="54" t="s">
        <v>1</v>
      </c>
      <c r="E1" s="56"/>
      <c r="F1" s="56"/>
      <c r="G1" s="54" t="s">
        <v>2</v>
      </c>
      <c r="I1" s="56"/>
      <c r="J1" s="56"/>
      <c r="K1" s="56"/>
      <c r="L1" s="56"/>
      <c r="M1" s="56"/>
      <c r="N1" s="56"/>
      <c r="O1" s="56"/>
      <c r="P1" s="54" t="s">
        <v>3</v>
      </c>
      <c r="Q1" s="54" t="s">
        <v>4</v>
      </c>
      <c r="R1" s="54" t="s">
        <v>50</v>
      </c>
      <c r="S1" s="57"/>
      <c r="V1" s="58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L1" s="60"/>
    </row>
    <row r="2" spans="1:19" s="9" customFormat="1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52"/>
    </row>
    <row r="3" spans="1:18" ht="30" customHeight="1">
      <c r="A3" s="129" t="s">
        <v>51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9" s="10" customFormat="1" ht="15.75" customHeight="1">
      <c r="A4" s="130" t="s">
        <v>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s="11" customFormat="1" ht="15.75" customHeight="1">
      <c r="A5" s="131" t="s">
        <v>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19" s="12" customFormat="1" ht="15.75" customHeight="1">
      <c r="A6" s="132" t="s">
        <v>75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19" s="12" customFormat="1" ht="13.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1:20" s="18" customFormat="1" ht="15" customHeight="1">
      <c r="A8" s="13" t="s">
        <v>76</v>
      </c>
      <c r="B8" s="14"/>
      <c r="C8" s="15"/>
      <c r="D8" s="15"/>
      <c r="E8" s="15"/>
      <c r="F8" s="15"/>
      <c r="G8" s="15"/>
      <c r="H8" s="16"/>
      <c r="I8" s="14"/>
      <c r="J8" s="14"/>
      <c r="K8" s="14"/>
      <c r="L8" s="14"/>
      <c r="M8" s="14"/>
      <c r="N8" s="14"/>
      <c r="O8" s="14"/>
      <c r="P8" s="14"/>
      <c r="Q8" s="14" t="s">
        <v>10</v>
      </c>
      <c r="R8" s="14"/>
      <c r="S8" s="14"/>
      <c r="T8" s="17"/>
    </row>
    <row r="9" spans="1:19" s="24" customFormat="1" ht="15" customHeight="1">
      <c r="A9" s="134" t="s">
        <v>11</v>
      </c>
      <c r="B9" s="135" t="s">
        <v>12</v>
      </c>
      <c r="C9" s="136" t="s">
        <v>13</v>
      </c>
      <c r="D9" s="137" t="s">
        <v>14</v>
      </c>
      <c r="E9" s="138" t="s">
        <v>15</v>
      </c>
      <c r="F9" s="136" t="s">
        <v>16</v>
      </c>
      <c r="G9" s="137" t="s">
        <v>14</v>
      </c>
      <c r="H9" s="137" t="s">
        <v>17</v>
      </c>
      <c r="I9" s="137" t="s">
        <v>18</v>
      </c>
      <c r="J9" s="138" t="s">
        <v>19</v>
      </c>
      <c r="K9" s="61" t="s">
        <v>20</v>
      </c>
      <c r="L9" s="62">
        <v>30</v>
      </c>
      <c r="M9" s="63" t="s">
        <v>21</v>
      </c>
      <c r="N9" s="172" t="s">
        <v>22</v>
      </c>
      <c r="O9" s="172"/>
      <c r="P9" s="63">
        <v>1</v>
      </c>
      <c r="Q9" s="64" t="s">
        <v>23</v>
      </c>
      <c r="R9" s="65">
        <v>0.020833333333333332</v>
      </c>
      <c r="S9" s="153" t="s">
        <v>55</v>
      </c>
    </row>
    <row r="10" spans="1:19" s="24" customFormat="1" ht="15" customHeight="1">
      <c r="A10" s="134"/>
      <c r="B10" s="135"/>
      <c r="C10" s="136"/>
      <c r="D10" s="137"/>
      <c r="E10" s="138"/>
      <c r="F10" s="136"/>
      <c r="G10" s="137"/>
      <c r="H10" s="137"/>
      <c r="I10" s="137"/>
      <c r="J10" s="138"/>
      <c r="K10" s="103" t="s">
        <v>24</v>
      </c>
      <c r="L10" s="104">
        <v>30</v>
      </c>
      <c r="M10" s="105" t="s">
        <v>21</v>
      </c>
      <c r="N10" s="106"/>
      <c r="O10" s="106"/>
      <c r="P10" s="105">
        <v>2</v>
      </c>
      <c r="Q10" s="107" t="s">
        <v>23</v>
      </c>
      <c r="R10" s="108">
        <v>0.027777777777777776</v>
      </c>
      <c r="S10" s="153"/>
    </row>
    <row r="11" spans="1:19" s="24" customFormat="1" ht="15" customHeight="1">
      <c r="A11" s="134"/>
      <c r="B11" s="135"/>
      <c r="C11" s="136"/>
      <c r="D11" s="137"/>
      <c r="E11" s="138"/>
      <c r="F11" s="136"/>
      <c r="G11" s="137"/>
      <c r="H11" s="137"/>
      <c r="I11" s="137"/>
      <c r="J11" s="138"/>
      <c r="K11" s="67" t="s">
        <v>77</v>
      </c>
      <c r="L11" s="68">
        <v>20</v>
      </c>
      <c r="M11" s="69" t="s">
        <v>21</v>
      </c>
      <c r="N11" s="70"/>
      <c r="O11" s="70"/>
      <c r="P11" s="69"/>
      <c r="Q11" s="71"/>
      <c r="R11" s="72"/>
      <c r="S11" s="153"/>
    </row>
    <row r="12" spans="1:19" s="24" customFormat="1" ht="39.75" customHeight="1">
      <c r="A12" s="134"/>
      <c r="B12" s="135"/>
      <c r="C12" s="136"/>
      <c r="D12" s="137"/>
      <c r="E12" s="138"/>
      <c r="F12" s="136"/>
      <c r="G12" s="137"/>
      <c r="H12" s="137"/>
      <c r="I12" s="137"/>
      <c r="J12" s="138"/>
      <c r="K12" s="73" t="s">
        <v>25</v>
      </c>
      <c r="L12" s="74" t="s">
        <v>26</v>
      </c>
      <c r="M12" s="75" t="s">
        <v>27</v>
      </c>
      <c r="N12" s="75" t="s">
        <v>28</v>
      </c>
      <c r="O12" s="75" t="s">
        <v>29</v>
      </c>
      <c r="P12" s="76" t="s">
        <v>30</v>
      </c>
      <c r="Q12" s="76" t="s">
        <v>31</v>
      </c>
      <c r="R12" s="109" t="s">
        <v>32</v>
      </c>
      <c r="S12" s="153"/>
    </row>
    <row r="13" spans="1:19" s="43" customFormat="1" ht="18" customHeight="1">
      <c r="A13" s="180">
        <v>1</v>
      </c>
      <c r="B13" s="155">
        <v>10</v>
      </c>
      <c r="C13" s="142" t="s">
        <v>69</v>
      </c>
      <c r="D13" s="181" t="s">
        <v>70</v>
      </c>
      <c r="E13" s="144"/>
      <c r="F13" s="142" t="s">
        <v>78</v>
      </c>
      <c r="G13" s="181" t="s">
        <v>79</v>
      </c>
      <c r="H13" s="146" t="s">
        <v>80</v>
      </c>
      <c r="I13" s="147" t="s">
        <v>74</v>
      </c>
      <c r="J13" s="36">
        <v>1</v>
      </c>
      <c r="K13" s="79">
        <v>0.25</v>
      </c>
      <c r="L13" s="110">
        <v>0.32430555555555557</v>
      </c>
      <c r="M13" s="111">
        <v>0.3285532407407407</v>
      </c>
      <c r="N13" s="80">
        <f>M13-L13</f>
        <v>0.004247685185185146</v>
      </c>
      <c r="O13" s="81">
        <f>M13-K13</f>
        <v>0.07855324074074072</v>
      </c>
      <c r="P13" s="82">
        <f>$L$9/O13/24</f>
        <v>15.912774421688527</v>
      </c>
      <c r="Q13" s="177">
        <f>SUM($L$9:$L$11)/R13/24</f>
        <v>17.191977077363898</v>
      </c>
      <c r="R13" s="182">
        <f>SUM(O13:O15)</f>
        <v>0.1938888888888889</v>
      </c>
      <c r="S13" s="164">
        <v>2</v>
      </c>
    </row>
    <row r="14" spans="1:19" s="43" customFormat="1" ht="18" customHeight="1">
      <c r="A14" s="180"/>
      <c r="B14" s="155"/>
      <c r="C14" s="142"/>
      <c r="D14" s="181"/>
      <c r="E14" s="144"/>
      <c r="F14" s="142"/>
      <c r="G14" s="181"/>
      <c r="H14" s="146"/>
      <c r="I14" s="147"/>
      <c r="J14" s="112">
        <v>2</v>
      </c>
      <c r="K14" s="113">
        <f>M13+$R$9</f>
        <v>0.34938657407407403</v>
      </c>
      <c r="L14" s="110">
        <v>0.42063657407407407</v>
      </c>
      <c r="M14" s="111">
        <v>0.4225694444444445</v>
      </c>
      <c r="N14" s="113">
        <f>M14-L14</f>
        <v>0.001932870370370432</v>
      </c>
      <c r="O14" s="114">
        <f>M14-K14</f>
        <v>0.07318287037037047</v>
      </c>
      <c r="P14" s="115">
        <f>$L$10/O14/24</f>
        <v>17.080499762770813</v>
      </c>
      <c r="Q14" s="177"/>
      <c r="R14" s="182"/>
      <c r="S14" s="164"/>
    </row>
    <row r="15" spans="1:19" s="43" customFormat="1" ht="18" customHeight="1">
      <c r="A15" s="180"/>
      <c r="B15" s="155"/>
      <c r="C15" s="142"/>
      <c r="D15" s="181"/>
      <c r="E15" s="144"/>
      <c r="F15" s="142"/>
      <c r="G15" s="181"/>
      <c r="H15" s="146"/>
      <c r="I15" s="147"/>
      <c r="J15" s="44">
        <v>3</v>
      </c>
      <c r="K15" s="85">
        <f>M14+$R$10</f>
        <v>0.4503472222222223</v>
      </c>
      <c r="L15" s="116">
        <v>0.4925</v>
      </c>
      <c r="M15" s="117">
        <v>0.5032986111111112</v>
      </c>
      <c r="N15" s="85">
        <f>M15-L15</f>
        <v>0.01079861111111119</v>
      </c>
      <c r="O15" s="87">
        <f>L15-K15</f>
        <v>0.042152777777777706</v>
      </c>
      <c r="P15" s="88">
        <f>$L$11/O15/24</f>
        <v>19.76935749588142</v>
      </c>
      <c r="Q15" s="177"/>
      <c r="R15" s="182"/>
      <c r="S15" s="164"/>
    </row>
    <row r="16" spans="1:256" ht="23.25" customHeight="1">
      <c r="A16"/>
      <c r="B16"/>
      <c r="C16"/>
      <c r="D16"/>
      <c r="E16"/>
      <c r="F16"/>
      <c r="G16"/>
      <c r="H16" s="118" t="s">
        <v>81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9" s="43" customFormat="1" ht="18" customHeight="1">
      <c r="A17" s="180">
        <v>1</v>
      </c>
      <c r="B17" s="155">
        <v>12</v>
      </c>
      <c r="C17" s="142" t="s">
        <v>82</v>
      </c>
      <c r="D17" s="181" t="s">
        <v>83</v>
      </c>
      <c r="E17" s="144"/>
      <c r="F17" s="142" t="s">
        <v>84</v>
      </c>
      <c r="G17" s="181" t="s">
        <v>79</v>
      </c>
      <c r="H17" s="146" t="s">
        <v>80</v>
      </c>
      <c r="I17" s="147" t="s">
        <v>74</v>
      </c>
      <c r="J17" s="36">
        <v>1</v>
      </c>
      <c r="K17" s="79">
        <v>0.25</v>
      </c>
      <c r="L17" s="80">
        <v>0.3243171296296296</v>
      </c>
      <c r="M17" s="119">
        <v>0.3285300925925926</v>
      </c>
      <c r="N17" s="80">
        <f>M17-L17</f>
        <v>0.004212962962962974</v>
      </c>
      <c r="O17" s="81">
        <f>M17-K17</f>
        <v>0.07853009259259258</v>
      </c>
      <c r="P17" s="82">
        <f>$L$9/O17/24</f>
        <v>15.917464996315404</v>
      </c>
      <c r="Q17" s="177">
        <f>SUM($L$9:$L$11)/R17/24</f>
        <v>17.18889883616831</v>
      </c>
      <c r="R17" s="182">
        <f>SUM(O17:O19)</f>
        <v>0.19392361111111112</v>
      </c>
      <c r="S17" s="164">
        <v>2</v>
      </c>
    </row>
    <row r="18" spans="1:19" s="43" customFormat="1" ht="18" customHeight="1">
      <c r="A18" s="180"/>
      <c r="B18" s="155"/>
      <c r="C18" s="142"/>
      <c r="D18" s="181"/>
      <c r="E18" s="144"/>
      <c r="F18" s="142"/>
      <c r="G18" s="181"/>
      <c r="H18" s="146"/>
      <c r="I18" s="147"/>
      <c r="J18" s="112">
        <v>2</v>
      </c>
      <c r="K18" s="113">
        <f>M17+$R$9</f>
        <v>0.3493634259259259</v>
      </c>
      <c r="L18" s="120">
        <v>0.42064814814814816</v>
      </c>
      <c r="M18" s="121">
        <v>0.42237268518518517</v>
      </c>
      <c r="N18" s="113">
        <f>M18-L18</f>
        <v>0.0017245370370370106</v>
      </c>
      <c r="O18" s="114">
        <f>M18-K18</f>
        <v>0.07300925925925927</v>
      </c>
      <c r="P18" s="115">
        <f>$L$10/O18/24</f>
        <v>17.121116043119844</v>
      </c>
      <c r="Q18" s="177"/>
      <c r="R18" s="182"/>
      <c r="S18" s="164"/>
    </row>
    <row r="19" spans="1:19" s="43" customFormat="1" ht="18" customHeight="1">
      <c r="A19" s="180"/>
      <c r="B19" s="155"/>
      <c r="C19" s="142"/>
      <c r="D19" s="181"/>
      <c r="E19" s="144"/>
      <c r="F19" s="142"/>
      <c r="G19" s="181"/>
      <c r="H19" s="146"/>
      <c r="I19" s="147"/>
      <c r="J19" s="44">
        <v>3</v>
      </c>
      <c r="K19" s="85">
        <f>M18+$R$10</f>
        <v>0.45015046296296296</v>
      </c>
      <c r="L19" s="116">
        <v>0.4925347222222222</v>
      </c>
      <c r="M19" s="117">
        <v>0.5033217592592593</v>
      </c>
      <c r="N19" s="85">
        <f>M19-L19</f>
        <v>0.01078703703703704</v>
      </c>
      <c r="O19" s="87">
        <f>L19-K19</f>
        <v>0.04238425925925926</v>
      </c>
      <c r="P19" s="88">
        <f>$L$11/O19/24</f>
        <v>19.661387220098305</v>
      </c>
      <c r="Q19" s="177"/>
      <c r="R19" s="182"/>
      <c r="S19" s="164"/>
    </row>
    <row r="20" spans="1:19" s="43" customFormat="1" ht="35.25" customHeight="1">
      <c r="A20" s="122"/>
      <c r="B20" s="123"/>
      <c r="C20" s="91"/>
      <c r="D20" s="92"/>
      <c r="E20" s="93"/>
      <c r="F20" s="91"/>
      <c r="G20" s="94"/>
      <c r="H20" s="92"/>
      <c r="I20" s="124"/>
      <c r="J20" s="125"/>
      <c r="K20" s="97"/>
      <c r="L20" s="98"/>
      <c r="M20" s="97"/>
      <c r="N20" s="97"/>
      <c r="O20" s="99"/>
      <c r="P20" s="100"/>
      <c r="Q20" s="100"/>
      <c r="R20" s="101"/>
      <c r="S20" s="126"/>
    </row>
    <row r="21" spans="1:18" ht="39" customHeight="1">
      <c r="A21" s="50"/>
      <c r="D21" s="50" t="s">
        <v>46</v>
      </c>
      <c r="E21" s="50"/>
      <c r="G21" s="51"/>
      <c r="H21" s="50" t="s">
        <v>47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ht="22.5" customHeight="1">
      <c r="A22" s="50"/>
      <c r="D22" s="50" t="s">
        <v>48</v>
      </c>
      <c r="E22" s="50"/>
      <c r="G22" s="51"/>
      <c r="H22" s="50" t="s">
        <v>49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</row>
  </sheetData>
  <sheetProtection selectLockedCells="1" selectUnlockedCells="1"/>
  <mergeCells count="41">
    <mergeCell ref="H17:H19"/>
    <mergeCell ref="I17:I19"/>
    <mergeCell ref="Q17:Q19"/>
    <mergeCell ref="R17:R19"/>
    <mergeCell ref="S17:S19"/>
    <mergeCell ref="Q13:Q15"/>
    <mergeCell ref="R13:R15"/>
    <mergeCell ref="S13:S15"/>
    <mergeCell ref="A17:A19"/>
    <mergeCell ref="B17:B19"/>
    <mergeCell ref="C17:C19"/>
    <mergeCell ref="D17:D19"/>
    <mergeCell ref="E17:E19"/>
    <mergeCell ref="F17:F19"/>
    <mergeCell ref="G17:G19"/>
    <mergeCell ref="S9:S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F9:F12"/>
    <mergeCell ref="G9:G12"/>
    <mergeCell ref="H9:H12"/>
    <mergeCell ref="I9:I12"/>
    <mergeCell ref="J9:J12"/>
    <mergeCell ref="N9:O9"/>
    <mergeCell ref="A3:R3"/>
    <mergeCell ref="A4:S4"/>
    <mergeCell ref="A5:S5"/>
    <mergeCell ref="A6:S6"/>
    <mergeCell ref="A7:S7"/>
    <mergeCell ref="A9:A12"/>
    <mergeCell ref="B9:B12"/>
    <mergeCell ref="C9:C12"/>
    <mergeCell ref="D9:D12"/>
    <mergeCell ref="E9:E12"/>
  </mergeCells>
  <conditionalFormatting sqref="N13:N14">
    <cfRule type="cellIs" priority="1" dxfId="12" operator="greaterThan" stopIfTrue="1">
      <formula>0.0138888888888889</formula>
    </cfRule>
  </conditionalFormatting>
  <conditionalFormatting sqref="N15 N17:N19">
    <cfRule type="cellIs" priority="2" dxfId="12" operator="greaterThan" stopIfTrue="1">
      <formula>0.0208333333333333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 scale="68"/>
  <headerFooter alignWithMargins="0">
    <oddHeader>&amp;R© Комитет по ДКП ФКСР, 2015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L21"/>
  <sheetViews>
    <sheetView tabSelected="1" zoomScale="90" zoomScaleNormal="90" zoomScaleSheetLayoutView="70" workbookViewId="0" topLeftCell="A2">
      <selection activeCell="A1" sqref="A1"/>
    </sheetView>
  </sheetViews>
  <sheetFormatPr defaultColWidth="9.140625" defaultRowHeight="15"/>
  <cols>
    <col min="1" max="1" width="3.7109375" style="1" customWidth="1"/>
    <col min="2" max="2" width="4.7109375" style="1" customWidth="1"/>
    <col min="3" max="3" width="15.7109375" style="1" customWidth="1"/>
    <col min="4" max="4" width="7.421875" style="1" customWidth="1"/>
    <col min="5" max="5" width="0" style="1" hidden="1" customWidth="1"/>
    <col min="6" max="6" width="25.7109375" style="1" customWidth="1"/>
    <col min="7" max="7" width="7.7109375" style="1" customWidth="1"/>
    <col min="8" max="8" width="16.7109375" style="1" customWidth="1"/>
    <col min="9" max="9" width="17.140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6.421875" style="1" customWidth="1"/>
    <col min="19" max="19" width="9.7109375" style="1" customWidth="1"/>
    <col min="20" max="20" width="6.7109375" style="1" customWidth="1"/>
    <col min="21" max="16384" width="9.140625" style="1" customWidth="1"/>
  </cols>
  <sheetData>
    <row r="1" spans="1:38" s="55" customFormat="1" ht="12" hidden="1">
      <c r="A1" s="54" t="s">
        <v>0</v>
      </c>
      <c r="C1" s="56"/>
      <c r="D1" s="54" t="s">
        <v>1</v>
      </c>
      <c r="E1" s="56"/>
      <c r="F1" s="56"/>
      <c r="G1" s="54" t="s">
        <v>2</v>
      </c>
      <c r="J1" s="56"/>
      <c r="K1" s="56"/>
      <c r="L1" s="56"/>
      <c r="M1" s="56"/>
      <c r="N1" s="56"/>
      <c r="O1" s="56"/>
      <c r="P1" s="54" t="s">
        <v>3</v>
      </c>
      <c r="Q1" s="54" t="s">
        <v>4</v>
      </c>
      <c r="R1" s="54"/>
      <c r="S1" s="54" t="s">
        <v>50</v>
      </c>
      <c r="V1" s="58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L1" s="60"/>
    </row>
    <row r="2" spans="1:19" s="9" customFormat="1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52"/>
    </row>
    <row r="3" spans="1:18" ht="30" customHeight="1">
      <c r="A3" s="129" t="s">
        <v>51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9" s="10" customFormat="1" ht="15.75" customHeight="1">
      <c r="A4" s="130" t="s">
        <v>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s="11" customFormat="1" ht="15.75" customHeight="1">
      <c r="A5" s="131" t="s">
        <v>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19" s="12" customFormat="1" ht="15.75" customHeight="1">
      <c r="A6" s="132" t="s">
        <v>85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19" s="12" customFormat="1" ht="13.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1:20" s="18" customFormat="1" ht="15" customHeight="1">
      <c r="A8" s="13" t="s">
        <v>9</v>
      </c>
      <c r="B8" s="14"/>
      <c r="C8" s="15"/>
      <c r="D8" s="15"/>
      <c r="E8" s="15"/>
      <c r="F8" s="15"/>
      <c r="G8" s="15"/>
      <c r="H8" s="16"/>
      <c r="I8" s="14"/>
      <c r="J8" s="14"/>
      <c r="K8" s="14"/>
      <c r="L8" s="14"/>
      <c r="M8" s="14"/>
      <c r="N8" s="14"/>
      <c r="O8" s="14"/>
      <c r="P8" s="14"/>
      <c r="Q8" s="14" t="s">
        <v>10</v>
      </c>
      <c r="R8" s="14"/>
      <c r="S8" s="14"/>
      <c r="T8" s="17"/>
    </row>
    <row r="9" spans="1:20" s="24" customFormat="1" ht="15" customHeight="1">
      <c r="A9" s="134" t="s">
        <v>11</v>
      </c>
      <c r="B9" s="135" t="s">
        <v>12</v>
      </c>
      <c r="C9" s="136" t="s">
        <v>13</v>
      </c>
      <c r="D9" s="137" t="s">
        <v>14</v>
      </c>
      <c r="E9" s="138" t="s">
        <v>15</v>
      </c>
      <c r="F9" s="136" t="s">
        <v>16</v>
      </c>
      <c r="G9" s="137" t="s">
        <v>14</v>
      </c>
      <c r="H9" s="137" t="s">
        <v>17</v>
      </c>
      <c r="I9" s="137" t="s">
        <v>18</v>
      </c>
      <c r="J9" s="138" t="s">
        <v>19</v>
      </c>
      <c r="K9" s="61" t="s">
        <v>20</v>
      </c>
      <c r="L9" s="62">
        <v>30</v>
      </c>
      <c r="M9" s="63" t="s">
        <v>21</v>
      </c>
      <c r="N9" s="172" t="s">
        <v>22</v>
      </c>
      <c r="O9" s="172"/>
      <c r="P9" s="63">
        <v>1</v>
      </c>
      <c r="Q9" s="64" t="s">
        <v>23</v>
      </c>
      <c r="R9" s="65">
        <v>0.020833333333333332</v>
      </c>
      <c r="S9" s="183" t="s">
        <v>54</v>
      </c>
      <c r="T9" s="153" t="s">
        <v>55</v>
      </c>
    </row>
    <row r="10" spans="1:20" s="24" customFormat="1" ht="15" customHeight="1">
      <c r="A10" s="134"/>
      <c r="B10" s="135"/>
      <c r="C10" s="136"/>
      <c r="D10" s="137"/>
      <c r="E10" s="138"/>
      <c r="F10" s="136"/>
      <c r="G10" s="137"/>
      <c r="H10" s="137"/>
      <c r="I10" s="137"/>
      <c r="J10" s="138"/>
      <c r="K10" s="103" t="s">
        <v>24</v>
      </c>
      <c r="L10" s="104">
        <v>30</v>
      </c>
      <c r="M10" s="105" t="s">
        <v>21</v>
      </c>
      <c r="N10" s="106"/>
      <c r="O10" s="106"/>
      <c r="P10" s="105">
        <v>2</v>
      </c>
      <c r="Q10" s="107" t="s">
        <v>23</v>
      </c>
      <c r="R10" s="108">
        <v>0.027777777777777776</v>
      </c>
      <c r="S10" s="183"/>
      <c r="T10" s="153"/>
    </row>
    <row r="11" spans="1:20" s="24" customFormat="1" ht="15" customHeight="1">
      <c r="A11" s="134"/>
      <c r="B11" s="135"/>
      <c r="C11" s="136"/>
      <c r="D11" s="137"/>
      <c r="E11" s="138"/>
      <c r="F11" s="136"/>
      <c r="G11" s="137"/>
      <c r="H11" s="137"/>
      <c r="I11" s="137"/>
      <c r="J11" s="138"/>
      <c r="K11" s="67" t="s">
        <v>77</v>
      </c>
      <c r="L11" s="68">
        <v>20</v>
      </c>
      <c r="M11" s="69" t="s">
        <v>21</v>
      </c>
      <c r="N11" s="70"/>
      <c r="O11" s="70"/>
      <c r="P11" s="69"/>
      <c r="Q11" s="71"/>
      <c r="R11" s="72"/>
      <c r="S11" s="183"/>
      <c r="T11" s="153"/>
    </row>
    <row r="12" spans="1:20" s="24" customFormat="1" ht="39.75" customHeight="1">
      <c r="A12" s="134"/>
      <c r="B12" s="135"/>
      <c r="C12" s="136"/>
      <c r="D12" s="137"/>
      <c r="E12" s="138"/>
      <c r="F12" s="136"/>
      <c r="G12" s="137"/>
      <c r="H12" s="137"/>
      <c r="I12" s="137"/>
      <c r="J12" s="138"/>
      <c r="K12" s="73" t="s">
        <v>25</v>
      </c>
      <c r="L12" s="74" t="s">
        <v>26</v>
      </c>
      <c r="M12" s="75" t="s">
        <v>27</v>
      </c>
      <c r="N12" s="75" t="s">
        <v>28</v>
      </c>
      <c r="O12" s="75" t="s">
        <v>29</v>
      </c>
      <c r="P12" s="76" t="s">
        <v>30</v>
      </c>
      <c r="Q12" s="76" t="s">
        <v>31</v>
      </c>
      <c r="R12" s="109" t="s">
        <v>32</v>
      </c>
      <c r="S12" s="183"/>
      <c r="T12" s="153"/>
    </row>
    <row r="13" spans="1:20" s="43" customFormat="1" ht="18" customHeight="1">
      <c r="A13" s="180">
        <v>1</v>
      </c>
      <c r="B13" s="155">
        <v>17</v>
      </c>
      <c r="C13" s="159" t="s">
        <v>86</v>
      </c>
      <c r="D13" s="184" t="s">
        <v>87</v>
      </c>
      <c r="E13" s="185"/>
      <c r="F13" s="159" t="s">
        <v>88</v>
      </c>
      <c r="G13" s="160" t="s">
        <v>89</v>
      </c>
      <c r="H13" s="161" t="s">
        <v>90</v>
      </c>
      <c r="I13" s="147" t="s">
        <v>37</v>
      </c>
      <c r="J13" s="36">
        <v>1</v>
      </c>
      <c r="K13" s="79">
        <v>0.3965277777777778</v>
      </c>
      <c r="L13" s="110">
        <v>0.47625</v>
      </c>
      <c r="M13" s="80">
        <v>0.4771412037037037</v>
      </c>
      <c r="N13" s="80">
        <f aca="true" t="shared" si="0" ref="N13:N18">M13-L13</f>
        <v>0.0008912037037037135</v>
      </c>
      <c r="O13" s="81">
        <f aca="true" t="shared" si="1" ref="O13:O18">L13-K13</f>
        <v>0.0797222222222222</v>
      </c>
      <c r="P13" s="82">
        <f>$L$9/O13/24</f>
        <v>15.679442508710807</v>
      </c>
      <c r="Q13" s="177">
        <f>SUM($L$9:$L$11)/R13/24</f>
        <v>15.729968867769946</v>
      </c>
      <c r="R13" s="186">
        <f>SUM(O13:O15)</f>
        <v>0.21190972222222226</v>
      </c>
      <c r="S13" s="178">
        <f>SUM(N13:N15)+R13</f>
        <v>0.2175925925925925</v>
      </c>
      <c r="T13" s="164">
        <v>2</v>
      </c>
    </row>
    <row r="14" spans="1:20" s="43" customFormat="1" ht="18" customHeight="1">
      <c r="A14" s="180"/>
      <c r="B14" s="155"/>
      <c r="C14" s="159"/>
      <c r="D14" s="184"/>
      <c r="E14" s="185"/>
      <c r="F14" s="159"/>
      <c r="G14" s="160"/>
      <c r="H14" s="161"/>
      <c r="I14" s="147"/>
      <c r="J14" s="112">
        <v>2</v>
      </c>
      <c r="K14" s="113">
        <f>M13+$R$9</f>
        <v>0.49797453703703703</v>
      </c>
      <c r="L14" s="120">
        <v>0.5772453703703704</v>
      </c>
      <c r="M14" s="113">
        <v>0.5781828703703703</v>
      </c>
      <c r="N14" s="113">
        <f t="shared" si="0"/>
        <v>0.0009374999999999245</v>
      </c>
      <c r="O14" s="114">
        <f t="shared" si="1"/>
        <v>0.07927083333333335</v>
      </c>
      <c r="P14" s="115">
        <f>$L$10/O14/24</f>
        <v>15.76872536136662</v>
      </c>
      <c r="Q14" s="177"/>
      <c r="R14" s="186"/>
      <c r="S14" s="178"/>
      <c r="T14" s="164"/>
    </row>
    <row r="15" spans="1:20" s="43" customFormat="1" ht="18" customHeight="1">
      <c r="A15" s="180"/>
      <c r="B15" s="155"/>
      <c r="C15" s="159"/>
      <c r="D15" s="184"/>
      <c r="E15" s="185"/>
      <c r="F15" s="159"/>
      <c r="G15" s="160"/>
      <c r="H15" s="161"/>
      <c r="I15" s="147"/>
      <c r="J15" s="44">
        <v>3</v>
      </c>
      <c r="K15" s="85">
        <f>M14+$R$10</f>
        <v>0.6059606481481481</v>
      </c>
      <c r="L15" s="127">
        <v>0.6588773148148148</v>
      </c>
      <c r="M15" s="128">
        <v>0.6627314814814814</v>
      </c>
      <c r="N15" s="85">
        <f t="shared" si="0"/>
        <v>0.003854166666666603</v>
      </c>
      <c r="O15" s="87">
        <f t="shared" si="1"/>
        <v>0.05291666666666672</v>
      </c>
      <c r="P15" s="88">
        <f>$L$11/O15/24</f>
        <v>15.748031496062977</v>
      </c>
      <c r="Q15" s="177"/>
      <c r="R15" s="186"/>
      <c r="S15" s="178"/>
      <c r="T15" s="164"/>
    </row>
    <row r="16" spans="1:20" s="43" customFormat="1" ht="18" customHeight="1">
      <c r="A16" s="180">
        <v>2</v>
      </c>
      <c r="B16" s="155">
        <v>13</v>
      </c>
      <c r="C16" s="159" t="s">
        <v>91</v>
      </c>
      <c r="D16" s="184" t="s">
        <v>92</v>
      </c>
      <c r="E16" s="185"/>
      <c r="F16" s="159" t="s">
        <v>93</v>
      </c>
      <c r="G16" s="160" t="s">
        <v>94</v>
      </c>
      <c r="H16" s="161" t="s">
        <v>95</v>
      </c>
      <c r="I16" s="147" t="s">
        <v>37</v>
      </c>
      <c r="J16" s="36">
        <v>1</v>
      </c>
      <c r="K16" s="79">
        <v>0.3965277777777778</v>
      </c>
      <c r="L16" s="110">
        <v>0.4792592592592593</v>
      </c>
      <c r="M16" s="80">
        <v>0.4803472222222222</v>
      </c>
      <c r="N16" s="80">
        <f t="shared" si="0"/>
        <v>0.0010879629629629295</v>
      </c>
      <c r="O16" s="81">
        <f t="shared" si="1"/>
        <v>0.08273148148148146</v>
      </c>
      <c r="P16" s="82">
        <f>$L$9/O16/24</f>
        <v>15.109121432568555</v>
      </c>
      <c r="Q16" s="177">
        <f>SUM($L$9:$L$11)/R16/24</f>
        <v>15.20430788723472</v>
      </c>
      <c r="R16" s="186">
        <f>SUM(O16:O18)</f>
        <v>0.21923611111111108</v>
      </c>
      <c r="S16" s="178">
        <f>SUM(N16:N18)+R16</f>
        <v>0.22454861111111118</v>
      </c>
      <c r="T16" s="164">
        <v>2</v>
      </c>
    </row>
    <row r="17" spans="1:20" s="43" customFormat="1" ht="18" customHeight="1">
      <c r="A17" s="180"/>
      <c r="B17" s="155"/>
      <c r="C17" s="159"/>
      <c r="D17" s="184"/>
      <c r="E17" s="185"/>
      <c r="F17" s="159"/>
      <c r="G17" s="160"/>
      <c r="H17" s="161"/>
      <c r="I17" s="147"/>
      <c r="J17" s="112">
        <v>2</v>
      </c>
      <c r="K17" s="113">
        <f>M16+$R$9</f>
        <v>0.5011805555555555</v>
      </c>
      <c r="L17" s="120">
        <v>0.5855787037037037</v>
      </c>
      <c r="M17" s="113">
        <v>0.5879629629629629</v>
      </c>
      <c r="N17" s="113">
        <f t="shared" si="0"/>
        <v>0.002384259259259225</v>
      </c>
      <c r="O17" s="114">
        <f t="shared" si="1"/>
        <v>0.08439814814814817</v>
      </c>
      <c r="P17" s="115">
        <f>$L$10/O17/24</f>
        <v>14.810751508502465</v>
      </c>
      <c r="Q17" s="177"/>
      <c r="R17" s="186"/>
      <c r="S17" s="178"/>
      <c r="T17" s="164"/>
    </row>
    <row r="18" spans="1:20" s="43" customFormat="1" ht="18" customHeight="1">
      <c r="A18" s="180"/>
      <c r="B18" s="155"/>
      <c r="C18" s="159"/>
      <c r="D18" s="184"/>
      <c r="E18" s="185"/>
      <c r="F18" s="159"/>
      <c r="G18" s="160"/>
      <c r="H18" s="161"/>
      <c r="I18" s="147"/>
      <c r="J18" s="44">
        <v>3</v>
      </c>
      <c r="K18" s="85">
        <f>M17+$R$10</f>
        <v>0.6157407407407407</v>
      </c>
      <c r="L18" s="127">
        <v>0.6678472222222221</v>
      </c>
      <c r="M18" s="128">
        <v>0.6696875000000001</v>
      </c>
      <c r="N18" s="85">
        <f t="shared" si="0"/>
        <v>0.0018402777777779544</v>
      </c>
      <c r="O18" s="87">
        <f t="shared" si="1"/>
        <v>0.05210648148148145</v>
      </c>
      <c r="P18" s="88">
        <f>$L$11/O18/24</f>
        <v>15.992892047978685</v>
      </c>
      <c r="Q18" s="177"/>
      <c r="R18" s="186"/>
      <c r="S18" s="178"/>
      <c r="T18" s="164"/>
    </row>
    <row r="19" spans="1:20" s="43" customFormat="1" ht="38.25" customHeight="1">
      <c r="A19" s="122"/>
      <c r="B19" s="123"/>
      <c r="C19" s="91"/>
      <c r="D19" s="92"/>
      <c r="E19" s="93"/>
      <c r="F19" s="91"/>
      <c r="G19" s="94"/>
      <c r="H19" s="92"/>
      <c r="I19" s="124"/>
      <c r="J19" s="125"/>
      <c r="K19" s="97"/>
      <c r="L19" s="98"/>
      <c r="M19" s="97"/>
      <c r="N19" s="97"/>
      <c r="O19" s="99"/>
      <c r="P19" s="100"/>
      <c r="Q19" s="100"/>
      <c r="R19" s="101"/>
      <c r="S19" s="101"/>
      <c r="T19" s="126"/>
    </row>
    <row r="20" spans="1:18" ht="39" customHeight="1">
      <c r="A20" s="50"/>
      <c r="D20" s="50" t="s">
        <v>46</v>
      </c>
      <c r="E20" s="50"/>
      <c r="G20" s="51"/>
      <c r="H20" s="50" t="s">
        <v>47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ht="22.5" customHeight="1">
      <c r="A21" s="50"/>
      <c r="D21" s="50" t="s">
        <v>48</v>
      </c>
      <c r="E21" s="50"/>
      <c r="G21" s="51"/>
      <c r="H21" s="50" t="s">
        <v>49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</row>
  </sheetData>
  <sheetProtection selectLockedCells="1" selectUnlockedCells="1"/>
  <mergeCells count="44">
    <mergeCell ref="S16:S18"/>
    <mergeCell ref="T16:T18"/>
    <mergeCell ref="F16:F18"/>
    <mergeCell ref="G16:G18"/>
    <mergeCell ref="H16:H18"/>
    <mergeCell ref="I16:I18"/>
    <mergeCell ref="Q16:Q18"/>
    <mergeCell ref="R16:R18"/>
    <mergeCell ref="I13:I15"/>
    <mergeCell ref="Q13:Q15"/>
    <mergeCell ref="R13:R15"/>
    <mergeCell ref="S13:S15"/>
    <mergeCell ref="T13:T15"/>
    <mergeCell ref="A16:A18"/>
    <mergeCell ref="B16:B18"/>
    <mergeCell ref="C16:C18"/>
    <mergeCell ref="D16:D18"/>
    <mergeCell ref="E16:E18"/>
    <mergeCell ref="S9:S12"/>
    <mergeCell ref="T9:T12"/>
    <mergeCell ref="A13:A15"/>
    <mergeCell ref="B13:B15"/>
    <mergeCell ref="C13:C15"/>
    <mergeCell ref="D13:D15"/>
    <mergeCell ref="E13:E15"/>
    <mergeCell ref="F13:F15"/>
    <mergeCell ref="G13:G15"/>
    <mergeCell ref="H13:H15"/>
    <mergeCell ref="F9:F12"/>
    <mergeCell ref="G9:G12"/>
    <mergeCell ref="H9:H12"/>
    <mergeCell ref="I9:I12"/>
    <mergeCell ref="J9:J12"/>
    <mergeCell ref="N9:O9"/>
    <mergeCell ref="A3:R3"/>
    <mergeCell ref="A4:S4"/>
    <mergeCell ref="A5:S5"/>
    <mergeCell ref="A6:S6"/>
    <mergeCell ref="A7:S7"/>
    <mergeCell ref="A9:A12"/>
    <mergeCell ref="B9:B12"/>
    <mergeCell ref="C9:C12"/>
    <mergeCell ref="D9:D12"/>
    <mergeCell ref="E9:E12"/>
  </mergeCells>
  <conditionalFormatting sqref="N13:N14">
    <cfRule type="cellIs" priority="1" dxfId="12" operator="greaterThan" stopIfTrue="1">
      <formula>0.0138888888888889</formula>
    </cfRule>
  </conditionalFormatting>
  <conditionalFormatting sqref="N15 N18">
    <cfRule type="cellIs" priority="2" dxfId="12" operator="greaterThan" stopIfTrue="1">
      <formula>0.0208333333333333</formula>
    </cfRule>
  </conditionalFormatting>
  <conditionalFormatting sqref="P13:P18">
    <cfRule type="cellIs" priority="3" dxfId="12" operator="greaterThan" stopIfTrue="1">
      <formula>16</formula>
    </cfRule>
  </conditionalFormatting>
  <conditionalFormatting sqref="Q13:Q18">
    <cfRule type="cellIs" priority="4" dxfId="12" operator="greaterThan" stopIfTrue="1">
      <formula>16</formula>
    </cfRule>
  </conditionalFormatting>
  <conditionalFormatting sqref="N16:N17">
    <cfRule type="cellIs" priority="5" dxfId="12" operator="greaterThan" stopIfTrue="1">
      <formula>0.0138888888888889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 scale="63"/>
  <headerFooter alignWithMargins="0">
    <oddHeader>&amp;R&amp;8©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M</dc:creator>
  <cp:keywords/>
  <dc:description/>
  <cp:lastModifiedBy>I M</cp:lastModifiedBy>
  <cp:lastPrinted>2017-09-10T04:09:11Z</cp:lastPrinted>
  <dcterms:modified xsi:type="dcterms:W3CDTF">2017-09-10T04:09:17Z</dcterms:modified>
  <cp:category/>
  <cp:version/>
  <cp:contentType/>
  <cp:contentStatus/>
</cp:coreProperties>
</file>