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9435" tabRatio="657" firstSheet="1" activeTab="12"/>
  </bookViews>
  <sheets>
    <sheet name="ППД(В)д" sheetId="1" r:id="rId1"/>
    <sheet name="ППД(В)л" sheetId="2" r:id="rId2"/>
    <sheet name="ППЮ" sheetId="3" r:id="rId3"/>
    <sheet name="Об. пр.2" sheetId="4" r:id="rId4"/>
    <sheet name="МП" sheetId="5" r:id="rId5"/>
    <sheet name="КПД" sheetId="6" r:id="rId6"/>
    <sheet name="КПДл" sheetId="7" r:id="rId7"/>
    <sheet name="экви3" sheetId="8" r:id="rId8"/>
    <sheet name="Об. пр.3" sheetId="9" r:id="rId9"/>
    <sheet name="КПЮ" sheetId="10" r:id="rId10"/>
    <sheet name="Абс.перв.дети" sheetId="11" r:id="rId11"/>
    <sheet name="Абс.перв.юн." sheetId="12" r:id="rId12"/>
    <sheet name="Абс.перв.пони" sheetId="13" r:id="rId13"/>
  </sheets>
  <externalReferences>
    <externalReference r:id="rId16"/>
    <externalReference r:id="rId17"/>
  </externalReferences>
  <definedNames>
    <definedName name="a">#REF!</definedName>
    <definedName name="№_паспорта_ФКСР_лошади" localSheetId="10">#REF!</definedName>
    <definedName name="№_паспорта_ФКСР_лошади" localSheetId="12">#REF!</definedName>
    <definedName name="№_паспорта_ФКСР_лошади" localSheetId="11">#REF!</definedName>
    <definedName name="№_паспорта_ФКСР_лошади" localSheetId="5">#REF!</definedName>
    <definedName name="№_паспорта_ФКСР_лошади" localSheetId="6">#REF!</definedName>
    <definedName name="№_паспорта_ФКСР_лошади" localSheetId="9">#REF!</definedName>
    <definedName name="№_паспорта_ФКСР_лошади" localSheetId="4">#REF!</definedName>
    <definedName name="№_паспорта_ФКСР_лошади" localSheetId="3">#REF!</definedName>
    <definedName name="№_паспорта_ФКСР_лошади" localSheetId="8">#REF!</definedName>
    <definedName name="№_паспорта_ФКСР_лошади" localSheetId="0">#REF!</definedName>
    <definedName name="№_паспорта_ФКСР_лошади" localSheetId="1">#REF!</definedName>
    <definedName name="№_паспорта_ФКСР_лошади" localSheetId="2">#REF!</definedName>
    <definedName name="№_паспорта_ФКСР_лошади" localSheetId="7">#REF!</definedName>
    <definedName name="№_паспорта_ФКСР_лошади">#REF!</definedName>
    <definedName name="Test" localSheetId="10">#REF!</definedName>
    <definedName name="Test" localSheetId="12">#REF!</definedName>
    <definedName name="Test" localSheetId="11">#REF!</definedName>
    <definedName name="Test" localSheetId="5">#REF!</definedName>
    <definedName name="Test" localSheetId="6">#REF!</definedName>
    <definedName name="Test" localSheetId="9">#REF!</definedName>
    <definedName name="Test" localSheetId="4">#REF!</definedName>
    <definedName name="Test" localSheetId="3">#REF!</definedName>
    <definedName name="Test" localSheetId="8">#REF!</definedName>
    <definedName name="Test" localSheetId="0">#REF!</definedName>
    <definedName name="Test" localSheetId="1">#REF!</definedName>
    <definedName name="Test" localSheetId="2">#REF!</definedName>
    <definedName name="Test" localSheetId="7">#REF!</definedName>
    <definedName name="Test">#REF!</definedName>
    <definedName name="а" localSheetId="10">#REF!</definedName>
    <definedName name="а" localSheetId="12">#REF!</definedName>
    <definedName name="а" localSheetId="11">#REF!</definedName>
    <definedName name="а" localSheetId="5">#REF!</definedName>
    <definedName name="а" localSheetId="6">#REF!</definedName>
    <definedName name="а" localSheetId="9">#REF!</definedName>
    <definedName name="а" localSheetId="4">#REF!</definedName>
    <definedName name="а" localSheetId="3">#REF!</definedName>
    <definedName name="а" localSheetId="8">#REF!</definedName>
    <definedName name="а" localSheetId="0">#REF!</definedName>
    <definedName name="а" localSheetId="1">#REF!</definedName>
    <definedName name="а" localSheetId="2">#REF!</definedName>
    <definedName name="а" localSheetId="7">#REF!</definedName>
    <definedName name="а">#REF!</definedName>
    <definedName name="БП" localSheetId="10">#REF!</definedName>
    <definedName name="БП" localSheetId="12">#REF!</definedName>
    <definedName name="БП" localSheetId="11">#REF!</definedName>
    <definedName name="БП" localSheetId="5">#REF!</definedName>
    <definedName name="БП" localSheetId="6">#REF!</definedName>
    <definedName name="БП" localSheetId="9">#REF!</definedName>
    <definedName name="БП" localSheetId="4">#REF!</definedName>
    <definedName name="БП" localSheetId="3">#REF!</definedName>
    <definedName name="БП" localSheetId="8">#REF!</definedName>
    <definedName name="БП" localSheetId="0">#REF!</definedName>
    <definedName name="БП" localSheetId="1">#REF!</definedName>
    <definedName name="БП" localSheetId="2">#REF!</definedName>
    <definedName name="БП" localSheetId="7">#REF!</definedName>
    <definedName name="БП">#REF!</definedName>
    <definedName name="Владелец__________________________лошади" localSheetId="10">#REF!</definedName>
    <definedName name="Владелец__________________________лошади" localSheetId="12">#REF!</definedName>
    <definedName name="Владелец__________________________лошади" localSheetId="11">#REF!</definedName>
    <definedName name="Владелец__________________________лошади" localSheetId="5">#REF!</definedName>
    <definedName name="Владелец__________________________лошади" localSheetId="6">#REF!</definedName>
    <definedName name="Владелец__________________________лошади" localSheetId="9">#REF!</definedName>
    <definedName name="Владелец__________________________лошади" localSheetId="4">#REF!</definedName>
    <definedName name="Владелец__________________________лошади" localSheetId="3">#REF!</definedName>
    <definedName name="Владелец__________________________лошади" localSheetId="8">#REF!</definedName>
    <definedName name="Владелец__________________________лошади" localSheetId="0">#REF!</definedName>
    <definedName name="Владелец__________________________лошади" localSheetId="1">#REF!</definedName>
    <definedName name="Владелец__________________________лошади" localSheetId="2">#REF!</definedName>
    <definedName name="Владелец__________________________лошади" localSheetId="7">#REF!</definedName>
    <definedName name="Владелец__________________________лошади">#REF!</definedName>
    <definedName name="Звание__разряд" localSheetId="10">#REF!</definedName>
    <definedName name="Звание__разряд" localSheetId="12">#REF!</definedName>
    <definedName name="Звание__разряд" localSheetId="11">#REF!</definedName>
    <definedName name="Звание__разряд" localSheetId="5">#REF!</definedName>
    <definedName name="Звание__разряд" localSheetId="6">#REF!</definedName>
    <definedName name="Звание__разряд" localSheetId="9">#REF!</definedName>
    <definedName name="Звание__разряд" localSheetId="4">#REF!</definedName>
    <definedName name="Звание__разряд" localSheetId="3">#REF!</definedName>
    <definedName name="Звание__разряд" localSheetId="8">#REF!</definedName>
    <definedName name="Звание__разряд" localSheetId="0">#REF!</definedName>
    <definedName name="Звание__разряд" localSheetId="1">#REF!</definedName>
    <definedName name="Звание__разряд" localSheetId="2">#REF!</definedName>
    <definedName name="Звание__разряд" localSheetId="7">#REF!</definedName>
    <definedName name="Звание__разряд">#REF!</definedName>
    <definedName name="Кличка_лошади__г.р.__пол__масть.__порода" localSheetId="10">#REF!</definedName>
    <definedName name="Кличка_лошади__г.р.__пол__масть.__порода" localSheetId="12">#REF!</definedName>
    <definedName name="Кличка_лошади__г.р.__пол__масть.__порода" localSheetId="11">#REF!</definedName>
    <definedName name="Кличка_лошади__г.р.__пол__масть.__порода" localSheetId="5">#REF!</definedName>
    <definedName name="Кличка_лошади__г.р.__пол__масть.__порода" localSheetId="6">#REF!</definedName>
    <definedName name="Кличка_лошади__г.р.__пол__масть.__порода" localSheetId="9">#REF!</definedName>
    <definedName name="Кличка_лошади__г.р.__пол__масть.__порода" localSheetId="4">#REF!</definedName>
    <definedName name="Кличка_лошади__г.р.__пол__масть.__порода" localSheetId="3">#REF!</definedName>
    <definedName name="Кличка_лошади__г.р.__пол__масть.__порода" localSheetId="8">#REF!</definedName>
    <definedName name="Кличка_лошади__г.р.__пол__масть.__порода" localSheetId="0">#REF!</definedName>
    <definedName name="Кличка_лошади__г.р.__пол__масть.__порода" localSheetId="1">#REF!</definedName>
    <definedName name="Кличка_лошади__г.р.__пол__масть.__порода" localSheetId="2">#REF!</definedName>
    <definedName name="Кличка_лошади__г.р.__пол__масть.__порода" localSheetId="7">#REF!</definedName>
    <definedName name="Кличка_лошади__г.р.__пол__масть.__порода">#REF!</definedName>
    <definedName name="Команда__регион" localSheetId="10">#REF!</definedName>
    <definedName name="Команда__регион" localSheetId="12">#REF!</definedName>
    <definedName name="Команда__регион" localSheetId="11">#REF!</definedName>
    <definedName name="Команда__регион" localSheetId="5">#REF!</definedName>
    <definedName name="Команда__регион" localSheetId="6">#REF!</definedName>
    <definedName name="Команда__регион" localSheetId="9">#REF!</definedName>
    <definedName name="Команда__регион" localSheetId="4">#REF!</definedName>
    <definedName name="Команда__регион" localSheetId="3">#REF!</definedName>
    <definedName name="Команда__регион" localSheetId="8">#REF!</definedName>
    <definedName name="Команда__регион" localSheetId="0">#REF!</definedName>
    <definedName name="Команда__регион" localSheetId="1">#REF!</definedName>
    <definedName name="Команда__регион" localSheetId="2">#REF!</definedName>
    <definedName name="Команда__регион" localSheetId="7">#REF!</definedName>
    <definedName name="Команда__регион">#REF!</definedName>
    <definedName name="Люб_1" localSheetId="10">#REF!</definedName>
    <definedName name="Люб_1" localSheetId="12">#REF!</definedName>
    <definedName name="Люб_1" localSheetId="11">#REF!</definedName>
    <definedName name="Люб_1" localSheetId="5">#REF!</definedName>
    <definedName name="Люб_1" localSheetId="6">#REF!</definedName>
    <definedName name="Люб_1" localSheetId="9">#REF!</definedName>
    <definedName name="Люб_1" localSheetId="4">#REF!</definedName>
    <definedName name="Люб_1" localSheetId="3">#REF!</definedName>
    <definedName name="Люб_1" localSheetId="8">#REF!</definedName>
    <definedName name="Люб_1" localSheetId="0">#REF!</definedName>
    <definedName name="Люб_1" localSheetId="1">#REF!</definedName>
    <definedName name="Люб_1" localSheetId="2">#REF!</definedName>
    <definedName name="Люб_1" localSheetId="7">#REF!</definedName>
    <definedName name="Люб_1">#REF!</definedName>
    <definedName name="Мастер_лист" localSheetId="10">#REF!</definedName>
    <definedName name="Мастер_лист" localSheetId="12">#REF!</definedName>
    <definedName name="Мастер_лист" localSheetId="11">#REF!</definedName>
    <definedName name="Мастер_лист" localSheetId="5">#REF!</definedName>
    <definedName name="Мастер_лист" localSheetId="6">#REF!</definedName>
    <definedName name="Мастер_лист" localSheetId="9">#REF!</definedName>
    <definedName name="Мастер_лист" localSheetId="4">#REF!</definedName>
    <definedName name="Мастер_лист" localSheetId="3">#REF!</definedName>
    <definedName name="Мастер_лист" localSheetId="8">#REF!</definedName>
    <definedName name="Мастер_лист" localSheetId="0">#REF!</definedName>
    <definedName name="Мастер_лист" localSheetId="1">#REF!</definedName>
    <definedName name="Мастер_лист" localSheetId="2">#REF!</definedName>
    <definedName name="Мастер_лист" localSheetId="7">#REF!</definedName>
    <definedName name="Мастер_лист">#REF!</definedName>
    <definedName name="МП" localSheetId="10">#REF!</definedName>
    <definedName name="МП" localSheetId="12">#REF!</definedName>
    <definedName name="МП" localSheetId="11">#REF!</definedName>
    <definedName name="МП" localSheetId="5">#REF!</definedName>
    <definedName name="МП" localSheetId="6">#REF!</definedName>
    <definedName name="МП" localSheetId="9">#REF!</definedName>
    <definedName name="МП" localSheetId="4">#REF!</definedName>
    <definedName name="МП" localSheetId="3">#REF!</definedName>
    <definedName name="МП" localSheetId="8">#REF!</definedName>
    <definedName name="МП" localSheetId="0">#REF!</definedName>
    <definedName name="МП" localSheetId="1">#REF!</definedName>
    <definedName name="МП" localSheetId="2">#REF!</definedName>
    <definedName name="МП" localSheetId="7">#REF!</definedName>
    <definedName name="МП">#REF!</definedName>
    <definedName name="_xlnm.Print_Area" localSheetId="10">'Абс.перв.дети'!$A$1:$M$23</definedName>
    <definedName name="_xlnm.Print_Area" localSheetId="12">'Абс.перв.пони'!$A$1:$M$19</definedName>
    <definedName name="_xlnm.Print_Area" localSheetId="11">'Абс.перв.юн.'!$A$1:$M$14</definedName>
    <definedName name="_xlnm.Print_Area" localSheetId="5">'КПД'!$A$1:$W$20</definedName>
    <definedName name="_xlnm.Print_Area" localSheetId="6">'КПДл'!$A$1:$V$13</definedName>
    <definedName name="_xlnm.Print_Area" localSheetId="9">'КПЮ'!$A$1:$W$13</definedName>
    <definedName name="_xlnm.Print_Area" localSheetId="4">'МП'!$A$1:$W$13</definedName>
    <definedName name="_xlnm.Print_Area" localSheetId="3">'Об. пр.2'!$A$1:$W$20</definedName>
    <definedName name="_xlnm.Print_Area" localSheetId="8">'Об. пр.3'!$A$1:$W$16</definedName>
    <definedName name="_xlnm.Print_Area" localSheetId="0">'ППД(В)д'!$A$1:$W$24</definedName>
    <definedName name="_xlnm.Print_Area" localSheetId="1">'ППД(В)л'!$A$1:$V$19</definedName>
    <definedName name="_xlnm.Print_Area" localSheetId="2">'ППЮ'!$A$1:$W$21</definedName>
    <definedName name="_xlnm.Print_Area" localSheetId="7">'экви3'!$A$1:$V$15</definedName>
    <definedName name="омлвдмолдод" localSheetId="10">#REF!</definedName>
    <definedName name="омлвдмолдод" localSheetId="12">#REF!</definedName>
    <definedName name="омлвдмолдод" localSheetId="11">#REF!</definedName>
    <definedName name="омлвдмолдод" localSheetId="5">#REF!</definedName>
    <definedName name="омлвдмолдод" localSheetId="6">#REF!</definedName>
    <definedName name="омлвдмолдод" localSheetId="9">#REF!</definedName>
    <definedName name="омлвдмолдод" localSheetId="4">#REF!</definedName>
    <definedName name="омлвдмолдод" localSheetId="3">#REF!</definedName>
    <definedName name="омлвдмолдод" localSheetId="8">#REF!</definedName>
    <definedName name="омлвдмолдод" localSheetId="0">#REF!</definedName>
    <definedName name="омлвдмолдод" localSheetId="1">#REF!</definedName>
    <definedName name="омлвдмолдод" localSheetId="2">#REF!</definedName>
    <definedName name="омлвдмолдод" localSheetId="7">#REF!</definedName>
    <definedName name="омлвдмолдод">#REF!</definedName>
    <definedName name="ПП_д" localSheetId="10">#REF!</definedName>
    <definedName name="ПП_д" localSheetId="12">#REF!</definedName>
    <definedName name="ПП_д" localSheetId="11">#REF!</definedName>
    <definedName name="ПП_д" localSheetId="5">#REF!</definedName>
    <definedName name="ПП_д" localSheetId="6">#REF!</definedName>
    <definedName name="ПП_д" localSheetId="9">#REF!</definedName>
    <definedName name="ПП_д" localSheetId="4">#REF!</definedName>
    <definedName name="ПП_д" localSheetId="3">#REF!</definedName>
    <definedName name="ПП_д" localSheetId="8">#REF!</definedName>
    <definedName name="ПП_д" localSheetId="0">#REF!</definedName>
    <definedName name="ПП_д" localSheetId="1">#REF!</definedName>
    <definedName name="ПП_д" localSheetId="2">#REF!</definedName>
    <definedName name="ПП_д" localSheetId="7">#REF!</definedName>
    <definedName name="ПП_д">#REF!</definedName>
    <definedName name="ПП_юр" localSheetId="10">#REF!</definedName>
    <definedName name="ПП_юр" localSheetId="12">#REF!</definedName>
    <definedName name="ПП_юр" localSheetId="11">#REF!</definedName>
    <definedName name="ПП_юр" localSheetId="5">#REF!</definedName>
    <definedName name="ПП_юр" localSheetId="6">#REF!</definedName>
    <definedName name="ПП_юр" localSheetId="9">#REF!</definedName>
    <definedName name="ПП_юр" localSheetId="4">#REF!</definedName>
    <definedName name="ПП_юр" localSheetId="3">#REF!</definedName>
    <definedName name="ПП_юр" localSheetId="8">#REF!</definedName>
    <definedName name="ПП_юр" localSheetId="0">#REF!</definedName>
    <definedName name="ПП_юр" localSheetId="1">#REF!</definedName>
    <definedName name="ПП_юр" localSheetId="2">#REF!</definedName>
    <definedName name="ПП_юр" localSheetId="7">#REF!</definedName>
    <definedName name="ПП_юр">#REF!</definedName>
    <definedName name="ПП_Юш" localSheetId="10">#REF!</definedName>
    <definedName name="ПП_Юш" localSheetId="12">#REF!</definedName>
    <definedName name="ПП_Юш" localSheetId="11">#REF!</definedName>
    <definedName name="ПП_Юш" localSheetId="5">#REF!</definedName>
    <definedName name="ПП_Юш" localSheetId="6">#REF!</definedName>
    <definedName name="ПП_Юш" localSheetId="9">#REF!</definedName>
    <definedName name="ПП_Юш" localSheetId="4">#REF!</definedName>
    <definedName name="ПП_Юш" localSheetId="3">#REF!</definedName>
    <definedName name="ПП_Юш" localSheetId="8">#REF!</definedName>
    <definedName name="ПП_Юш" localSheetId="0">#REF!</definedName>
    <definedName name="ПП_Юш" localSheetId="1">#REF!</definedName>
    <definedName name="ПП_Юш" localSheetId="2">#REF!</definedName>
    <definedName name="ПП_Юш" localSheetId="7">#REF!</definedName>
    <definedName name="ПП_Юш">#REF!</definedName>
    <definedName name="СП_№1" localSheetId="10">#REF!</definedName>
    <definedName name="СП_№1" localSheetId="12">#REF!</definedName>
    <definedName name="СП_№1" localSheetId="11">#REF!</definedName>
    <definedName name="СП_№1" localSheetId="5">#REF!</definedName>
    <definedName name="СП_№1" localSheetId="6">#REF!</definedName>
    <definedName name="СП_№1" localSheetId="9">#REF!</definedName>
    <definedName name="СП_№1" localSheetId="4">#REF!</definedName>
    <definedName name="СП_№1" localSheetId="3">#REF!</definedName>
    <definedName name="СП_№1" localSheetId="8">#REF!</definedName>
    <definedName name="СП_№1" localSheetId="0">#REF!</definedName>
    <definedName name="СП_№1" localSheetId="1">#REF!</definedName>
    <definedName name="СП_№1" localSheetId="2">#REF!</definedName>
    <definedName name="СП_№1" localSheetId="7">#REF!</definedName>
    <definedName name="СП_№1">#REF!</definedName>
    <definedName name="СП_№2" localSheetId="10">#REF!</definedName>
    <definedName name="СП_№2" localSheetId="12">#REF!</definedName>
    <definedName name="СП_№2" localSheetId="11">#REF!</definedName>
    <definedName name="СП_№2" localSheetId="5">#REF!</definedName>
    <definedName name="СП_№2" localSheetId="6">#REF!</definedName>
    <definedName name="СП_№2" localSheetId="9">#REF!</definedName>
    <definedName name="СП_№2" localSheetId="4">#REF!</definedName>
    <definedName name="СП_№2" localSheetId="3">#REF!</definedName>
    <definedName name="СП_№2" localSheetId="8">#REF!</definedName>
    <definedName name="СП_№2" localSheetId="0">#REF!</definedName>
    <definedName name="СП_№2" localSheetId="1">#REF!</definedName>
    <definedName name="СП_№2" localSheetId="2">#REF!</definedName>
    <definedName name="СП_№2" localSheetId="7">#REF!</definedName>
    <definedName name="СП_№2">#REF!</definedName>
    <definedName name="Схема" localSheetId="10">#REF!</definedName>
    <definedName name="Схема" localSheetId="12">#REF!</definedName>
    <definedName name="Схема" localSheetId="11">#REF!</definedName>
    <definedName name="Схема" localSheetId="5">#REF!</definedName>
    <definedName name="Схема" localSheetId="6">#REF!</definedName>
    <definedName name="Схема" localSheetId="9">#REF!</definedName>
    <definedName name="Схема" localSheetId="4">#REF!</definedName>
    <definedName name="Схема" localSheetId="3">#REF!</definedName>
    <definedName name="Схема" localSheetId="8">#REF!</definedName>
    <definedName name="Схема" localSheetId="0">#REF!</definedName>
    <definedName name="Схема" localSheetId="1">#REF!</definedName>
    <definedName name="Схема" localSheetId="2">#REF!</definedName>
    <definedName name="Схема" localSheetId="7">#REF!</definedName>
    <definedName name="Схема">#REF!</definedName>
    <definedName name="тарлыодпаопдлродлод" localSheetId="10">#REF!</definedName>
    <definedName name="тарлыодпаопдлродлод" localSheetId="12">#REF!</definedName>
    <definedName name="тарлыодпаопдлродлод" localSheetId="11">#REF!</definedName>
    <definedName name="тарлыодпаопдлродлод" localSheetId="5">#REF!</definedName>
    <definedName name="тарлыодпаопдлродлод" localSheetId="6">#REF!</definedName>
    <definedName name="тарлыодпаопдлродлод" localSheetId="9">#REF!</definedName>
    <definedName name="тарлыодпаопдлродлод" localSheetId="4">#REF!</definedName>
    <definedName name="тарлыодпаопдлродлод" localSheetId="3">#REF!</definedName>
    <definedName name="тарлыодпаопдлродлод" localSheetId="8">#REF!</definedName>
    <definedName name="тарлыодпаопдлродлод" localSheetId="0">#REF!</definedName>
    <definedName name="тарлыодпаопдлродлод" localSheetId="1">#REF!</definedName>
    <definedName name="тарлыодпаопдлродлод" localSheetId="2">#REF!</definedName>
    <definedName name="тарлыодпаопдлродлод" localSheetId="7">#REF!</definedName>
    <definedName name="тарлыодпаопдлродлод">#REF!</definedName>
    <definedName name="Фамилия__имя" localSheetId="10">#REF!</definedName>
    <definedName name="Фамилия__имя" localSheetId="12">#REF!</definedName>
    <definedName name="Фамилия__имя" localSheetId="11">#REF!</definedName>
    <definedName name="Фамилия__имя" localSheetId="5">#REF!</definedName>
    <definedName name="Фамилия__имя" localSheetId="6">#REF!</definedName>
    <definedName name="Фамилия__имя" localSheetId="9">#REF!</definedName>
    <definedName name="Фамилия__имя" localSheetId="4">#REF!</definedName>
    <definedName name="Фамилия__имя" localSheetId="3">#REF!</definedName>
    <definedName name="Фамилия__имя" localSheetId="8">#REF!</definedName>
    <definedName name="Фамилия__имя" localSheetId="0">#REF!</definedName>
    <definedName name="Фамилия__имя" localSheetId="1">#REF!</definedName>
    <definedName name="Фамилия__имя" localSheetId="2">#REF!</definedName>
    <definedName name="Фамилия__имя" localSheetId="7">#REF!</definedName>
    <definedName name="Фамилия__имя">#REF!</definedName>
    <definedName name="фыв" localSheetId="10">#REF!</definedName>
    <definedName name="фыв" localSheetId="12">#REF!</definedName>
    <definedName name="фыв" localSheetId="11">#REF!</definedName>
    <definedName name="фыв" localSheetId="5">#REF!</definedName>
    <definedName name="фыв" localSheetId="6">#REF!</definedName>
    <definedName name="фыв" localSheetId="9">#REF!</definedName>
    <definedName name="фыв" localSheetId="4">#REF!</definedName>
    <definedName name="фыв" localSheetId="3">#REF!</definedName>
    <definedName name="фыв" localSheetId="8">#REF!</definedName>
    <definedName name="фыв" localSheetId="0">#REF!</definedName>
    <definedName name="фыв" localSheetId="1">#REF!</definedName>
    <definedName name="фыв" localSheetId="2">#REF!</definedName>
    <definedName name="фыв" localSheetId="7">#REF!</definedName>
    <definedName name="фыв">#REF!</definedName>
  </definedNames>
  <calcPr fullCalcOnLoad="1"/>
</workbook>
</file>

<file path=xl/sharedStrings.xml><?xml version="1.0" encoding="utf-8"?>
<sst xmlns="http://schemas.openxmlformats.org/spreadsheetml/2006/main" count="1085" uniqueCount="206">
  <si>
    <r>
      <t xml:space="preserve">Фамилия, </t>
    </r>
    <r>
      <rPr>
        <sz val="8"/>
        <rFont val="Verdana"/>
        <family val="2"/>
      </rPr>
      <t>Имя
всадника</t>
    </r>
  </si>
  <si>
    <t>Год рожд.</t>
  </si>
  <si>
    <t>Рег.№</t>
  </si>
  <si>
    <t>Звание,
разряд</t>
  </si>
  <si>
    <r>
      <t xml:space="preserve">Кличка лошади, </t>
    </r>
    <r>
      <rPr>
        <sz val="8"/>
        <rFont val="Verdana"/>
        <family val="2"/>
      </rPr>
      <t>г.р., масть, пол, 
порода, отец, место рождения</t>
    </r>
  </si>
  <si>
    <t>Владелец</t>
  </si>
  <si>
    <t>Команда, 
регион</t>
  </si>
  <si>
    <t>б/р</t>
  </si>
  <si>
    <t>Главный судья</t>
  </si>
  <si>
    <t>Главный секретарь</t>
  </si>
  <si>
    <t>Место</t>
  </si>
  <si>
    <t>Технические результаты</t>
  </si>
  <si>
    <t>1юн</t>
  </si>
  <si>
    <t>ВятГСХА</t>
  </si>
  <si>
    <t>2юн</t>
  </si>
  <si>
    <t>МЕРШИНА Майя, 2000</t>
  </si>
  <si>
    <t>С</t>
  </si>
  <si>
    <t>Ошибки</t>
  </si>
  <si>
    <t>балл</t>
  </si>
  <si>
    <t>%</t>
  </si>
  <si>
    <t>место</t>
  </si>
  <si>
    <t>Сред. %</t>
  </si>
  <si>
    <t>Наговицына О.Н.</t>
  </si>
  <si>
    <t>КСТК "Казачка", Кировская обл.</t>
  </si>
  <si>
    <t>ШЕЛЕГОВА Юлия, 2004</t>
  </si>
  <si>
    <t>ГРЕНАДА ВЭЛ-09, гнед., коб., ганн., Гопак</t>
  </si>
  <si>
    <t>59% - 3юн, 61% - 2юн, 63% - 1юн</t>
  </si>
  <si>
    <t>300 б</t>
  </si>
  <si>
    <t>вч 228</t>
  </si>
  <si>
    <t>60% - 3, 62% - 2, 64% - 1, 66% - кмс</t>
  </si>
  <si>
    <t>380б</t>
  </si>
  <si>
    <t>СИВКОВА Екатерина, 2003</t>
  </si>
  <si>
    <t>370 б</t>
  </si>
  <si>
    <t>Е</t>
  </si>
  <si>
    <t>М</t>
  </si>
  <si>
    <t>Вершинина И.А.</t>
  </si>
  <si>
    <t>3юн</t>
  </si>
  <si>
    <t>КЕССЕЛЬ Полина, 2004</t>
  </si>
  <si>
    <t>МЕДВЕДЕВ Илья, 2003</t>
  </si>
  <si>
    <t>КМС</t>
  </si>
  <si>
    <t>КУЛИКОВА Валерия, 1983</t>
  </si>
  <si>
    <t>ПАМЕЛЛА-07, коб., рыж., тркн., племпитомник "Алабай", Россия</t>
  </si>
  <si>
    <t>Всего баллов</t>
  </si>
  <si>
    <t>Выполн. норм.</t>
  </si>
  <si>
    <t>ДЬЮРРЕ фан ВИФО-09, вор., мер., фризск., Монте-378, Голландия</t>
  </si>
  <si>
    <t>ГБУ РК "СШ по конному спорту", Республика Коми</t>
  </si>
  <si>
    <t>Обязательная программа №2</t>
  </si>
  <si>
    <t>250 б</t>
  </si>
  <si>
    <t>искл.</t>
  </si>
  <si>
    <t>зачет: общий</t>
  </si>
  <si>
    <t>Малый приз</t>
  </si>
  <si>
    <t>60% - 3, 62% - 2, 64% - 1, 65% - КМС</t>
  </si>
  <si>
    <t>зачет: юноши, девушки</t>
  </si>
  <si>
    <t>зачет: мужчины, женщины</t>
  </si>
  <si>
    <t>Чемпионат и первенство Кировской области по конному спорту</t>
  </si>
  <si>
    <t>Судьи: Е - Мальцева М.Б., ВК, Киров, С - Ашихмина Е.А., ВК, Москва, М - Погудина И.В., 1К, Киров</t>
  </si>
  <si>
    <t>Предварительный Приз В. Мальчики, девочки</t>
  </si>
  <si>
    <t>выездка</t>
  </si>
  <si>
    <t>13 июля 2017 г.</t>
  </si>
  <si>
    <t>Мальцева М.Б. (ВК)</t>
  </si>
  <si>
    <t>Бенюкова М.С. (1К)</t>
  </si>
  <si>
    <t>Любители (Предварительный Приз В)</t>
  </si>
  <si>
    <t>Предварительный приз. Юноши, девушки</t>
  </si>
  <si>
    <t>Кировская обл., г. Киров, ул. Ульяновская 39, КП "Вятка"</t>
  </si>
  <si>
    <t>340 б</t>
  </si>
  <si>
    <t>всадники 2001-2007 г.р. на лошадях до 150 см в холке</t>
  </si>
  <si>
    <t>КАРПОВА Наталья, 2000</t>
  </si>
  <si>
    <t>ДАНТЭС-06, мер., гнед., тркн., Эсплендер, Borozinets Studfarm, КСЦ "Борозинец"</t>
  </si>
  <si>
    <t>Лебедев В.Н.</t>
  </si>
  <si>
    <t>КСК "Радужный", г.Киров</t>
  </si>
  <si>
    <t>ДУДИНА Анастасия, 2003</t>
  </si>
  <si>
    <t>ВАРДАНЯН Ариана, 2004</t>
  </si>
  <si>
    <t>ЕЗДАКОВА Дарья, 2004</t>
  </si>
  <si>
    <t>КОСТЮЧЕНКО Виктория, 2004</t>
  </si>
  <si>
    <t>ЛУППОВА Дарья, 2005</t>
  </si>
  <si>
    <t>ТИДИНА Полина, 2005</t>
  </si>
  <si>
    <t>ИМПОЗАНТ-08, мер., вор., УВП, Монако, Лозовский к/з №124, Украина</t>
  </si>
  <si>
    <t>ВИНБАЛД-07, вор., жер., фризс., Голландия.</t>
  </si>
  <si>
    <t>СОГДИАНА-08, гнед., коб., ганн., Сбор, Киров, ГЗК "Кировская"</t>
  </si>
  <si>
    <t>ПИРОСМАНИ-00, мер., рыж., тркн., Сабо, к/з Бородинец, Московская обл.</t>
  </si>
  <si>
    <t>ГРАН ПРИ-10, тм.-гн., жер., тркн., Пан Прованс</t>
  </si>
  <si>
    <t>УРАГАН-05, мыш., жер., вятск. пом., Червонец, Кировская обл.</t>
  </si>
  <si>
    <t>ЛЕГЕНДА-06, рыж., коб., спорт. помесь, Листопад, Кировская обл.</t>
  </si>
  <si>
    <t>ОРЛОВА Злата, 2006</t>
  </si>
  <si>
    <t>ХАНАПИЕВА Анна, 2004</t>
  </si>
  <si>
    <t>ВИЛКОВА Елизавета, 2005</t>
  </si>
  <si>
    <t>ИЛЬИНА Софья, 2004</t>
  </si>
  <si>
    <t>ВЕРХОВИНСКАЯ Анастасия, 2003</t>
  </si>
  <si>
    <t>ГОРДЕЕВА Светлана, 2005</t>
  </si>
  <si>
    <t>ШЕЛЕГОВА Дарья, 2007</t>
  </si>
  <si>
    <t>ДЭНВЕР-10, гнед., мер., сп.пом., Батист, ГЗК Кировская с ипподрома</t>
  </si>
  <si>
    <t>МИМОЗА-07, савр., коб., вятск., Челнок, Кировская обл., АФ "Гордино"</t>
  </si>
  <si>
    <t>ЛАЗУРИТ-00, гн., мер., рус.рыс., Кировская обл.</t>
  </si>
  <si>
    <t>ВЕСНУШКА-07, савр., коб., вятск., Кумир, Кировская обл., АФ "Гордино"</t>
  </si>
  <si>
    <t>ДЮВАЛЬ-02, гн., коб., ганн., Доступ, Кировская ГЗК</t>
  </si>
  <si>
    <t>ДЕНДИ-05, гнед., мер., ганн., Дуглас, Кировская обл.</t>
  </si>
  <si>
    <t>БЕРЕЗАНЬ-95, вор., коб., РВП, Румб, Старожил к/з</t>
  </si>
  <si>
    <t>ПЕРМИНОВА Екатерина, 2002</t>
  </si>
  <si>
    <t>КОСТИНА Валерия, 1994</t>
  </si>
  <si>
    <t>ЦАРЕГОРОДЦЕВА Мария, 2001</t>
  </si>
  <si>
    <t>ОВЕЧКИНА Наталья, 1962</t>
  </si>
  <si>
    <t>ЛЕБЕДЕВА Виктория, 2000</t>
  </si>
  <si>
    <t>СОРОКОЖЕРДЬЕВА Анастасия, 1999</t>
  </si>
  <si>
    <t>КИСЕЛЕВА Юлия, 2002</t>
  </si>
  <si>
    <t>ЗАКАРАЯ Юлия, 1979</t>
  </si>
  <si>
    <t>ДИВНАЯ-00, гн., коб., ганн., Доступ, Кировская ГЗК</t>
  </si>
  <si>
    <t>ЭМИГРАНТ-09, рыж., мер., спорт. пом.</t>
  </si>
  <si>
    <t>БЛАГОПОЛУЧНАЯ-08, гн., коб., трак., Бодлер, Питомник Алабай</t>
  </si>
  <si>
    <t>ЛАМПАДА-12, рыж., коб., спорт. пом., Оверлок, Кировская обл., СПК "Красное Знамя"</t>
  </si>
  <si>
    <t>ЗАВИТОК-13, темн.-мыш., жер., вятск., Мотор, Кировская обл., АФ "Гордино"</t>
  </si>
  <si>
    <t>Судьи: Е - Погудина И.В., 1К, Киров,  С - Мальцева М.Б., ВК, Киров, М - Ашихмина Е.А.,ВК, Москва</t>
  </si>
  <si>
    <t>искл</t>
  </si>
  <si>
    <t>ВЗМАХ-04, гн, мер., ганнов., Виадук, ГЗК Кировская</t>
  </si>
  <si>
    <t>ВОТИНЦЕВА    Мария, 1973</t>
  </si>
  <si>
    <t>КАРДИНАЛ ВЭЛ-10, гнед., мер., ганн., Коринф, ГЗК "Кировская с ипподромом"</t>
  </si>
  <si>
    <t>ЗВОРЫГИНА Валерия, 2000</t>
  </si>
  <si>
    <t>ХОРИСТ-01, рыж., мер., тркн., Огонь, к/з Георгенбург</t>
  </si>
  <si>
    <t>БОЙЦОВА Анастасия, 2002</t>
  </si>
  <si>
    <t>РОГНЕДА-07, гн., коб., тркн., Гданьск, Смоленская обл.</t>
  </si>
  <si>
    <t>СВИНИНА Елена, 1997</t>
  </si>
  <si>
    <t>САНТОЛИНА-05, рыж., коб., ган., Сбор, Кировская ГЗК</t>
  </si>
  <si>
    <t>ДЖЕРОНИМО-10, вор., мер., ганн.,</t>
  </si>
  <si>
    <t>АНДРЕЕВА Анастасия, 2003</t>
  </si>
  <si>
    <t>АНДРИЕВСКИХ Анна, 2003</t>
  </si>
  <si>
    <t>СОЛОДЯННИКОВА Марина, 2001</t>
  </si>
  <si>
    <t>КУТЬЕВА Арина, 2006</t>
  </si>
  <si>
    <t>МИХАЛИЦЫН Арсений, 2004</t>
  </si>
  <si>
    <t>НАДЕЕВА Екатерина, 2001</t>
  </si>
  <si>
    <t xml:space="preserve">СЛАВЯНКА-06, вор., коб., англ.-буд., </t>
  </si>
  <si>
    <t>ВАСИЛИСКА-08, савр., коб., вятск., Кумир, Кировская обл., АФ "Гордино"</t>
  </si>
  <si>
    <t>КАПЕЛЬКА-08, савр., коб., вятск., Фаворит, Кировская обл.</t>
  </si>
  <si>
    <t>ЗВЕЗДНЫЙ ЧАС-10, савр., жер., вят.пор., Челнок, Кировская область</t>
  </si>
  <si>
    <t>ВИНОГРАДКА-08, савр., коб., вятск., Мобильный, Кировская обл., АФ "Гордино"</t>
  </si>
  <si>
    <t>СМАК-10, гн-пег., мер., сп.пом., Милан, с. Каринка, К-Чепецкий р-он</t>
  </si>
  <si>
    <t>ЭЛЛАДА-96, рыж., коб., помесь</t>
  </si>
  <si>
    <t>КАМЫШ-03, савр., жер., вятск., Мобильный, Кировская обл., АФ "Гордино"</t>
  </si>
  <si>
    <t>Судьи: Е - Ашихмина Е.А.., ВК, Москва, С - Погудина И.В., 1К, Киров, М - Мальцева М.Б. ВК, Киров</t>
  </si>
  <si>
    <t>ВЛАСОВА Наталья, 1989</t>
  </si>
  <si>
    <t>МАРАТ ПОЛ-03, гн., мер., латв., Памфлет, Кировская обл.</t>
  </si>
  <si>
    <t>Командный Приз. Мальчики, девочки</t>
  </si>
  <si>
    <t>14 июля 2017 г.</t>
  </si>
  <si>
    <t>КРЕПЫШ-04, гн., мер., рус. рыс., Паж, Александровский к/з</t>
  </si>
  <si>
    <t>Любительская езда. Экви №3</t>
  </si>
  <si>
    <t>БАГАЕВА Дарья, 2000</t>
  </si>
  <si>
    <t>КУЗНЕЦОВА Татьяна, 1975</t>
  </si>
  <si>
    <t>350 б</t>
  </si>
  <si>
    <t>Обязательная программа №3</t>
  </si>
  <si>
    <t>260 б</t>
  </si>
  <si>
    <t>Командный приз. Юноши, девушки</t>
  </si>
  <si>
    <t>ПЕРВЕНСТВО КИРОВСКОЙ ОБЛАСТИ ПО ВЫЕЗДКЕ СРЕДИ ДЕТЕЙ</t>
  </si>
  <si>
    <t>ППД(В)</t>
  </si>
  <si>
    <t>КПД</t>
  </si>
  <si>
    <t>итого сумма мест</t>
  </si>
  <si>
    <t>Судьи: Е - Мальцева М.Б., ВК, Киров,  С - Ашихмина Е.А.,ВК, Москва, М - Погудина И.В., 1К, Киров</t>
  </si>
  <si>
    <t>Судьи: Е - Вотинцева М.В., 2К, Киров,  С - Погудина И.В., 1К, Киров, М - Ашихмина Е.А.,ВК, Москва</t>
  </si>
  <si>
    <t>Судьи: Е - Погудина И.В., 1К, Киров, С - Ашихмина Е.А., ВК, Москва, М - Мальцева М.Б., ВК, Киров</t>
  </si>
  <si>
    <t>Денисова Н.А.</t>
  </si>
  <si>
    <t>Политова Г.Н.</t>
  </si>
  <si>
    <t>Кузнецова Т.А.</t>
  </si>
  <si>
    <t>Ездаков А.Г.</t>
  </si>
  <si>
    <t>Втюрина Н.</t>
  </si>
  <si>
    <t>КП "Вятка", г.Киров</t>
  </si>
  <si>
    <t>Вотинцева М.В.</t>
  </si>
  <si>
    <t>Мальцева М.Б.</t>
  </si>
  <si>
    <t>КК "Тигрин", г. Киров</t>
  </si>
  <si>
    <t>тренер</t>
  </si>
  <si>
    <t>ВятСШОР</t>
  </si>
  <si>
    <t>Скокова О.А.</t>
  </si>
  <si>
    <t>КОГАУ "ВятСШОР", г. Б.Холуница</t>
  </si>
  <si>
    <t>Кутергина Н.С.</t>
  </si>
  <si>
    <t>КОГАУ "ВятСШОР", г. Киров</t>
  </si>
  <si>
    <t>Потапова Е.А.</t>
  </si>
  <si>
    <t>Рогачева И.В.</t>
  </si>
  <si>
    <t>КОГАУ "ВятСШОР", Кировская обл.</t>
  </si>
  <si>
    <t>Фоминых Н.В.</t>
  </si>
  <si>
    <t>КСК "Нордэкс", г. Киров</t>
  </si>
  <si>
    <t>Шадрина Н.</t>
  </si>
  <si>
    <t>Пленкина Л.В.</t>
  </si>
  <si>
    <t>Домрачева И.В.</t>
  </si>
  <si>
    <t>Орлов Р.В.</t>
  </si>
  <si>
    <t>Елисеева Е.А.</t>
  </si>
  <si>
    <t>КСК "Нордэкс", г.Киров</t>
  </si>
  <si>
    <t>Тренер</t>
  </si>
  <si>
    <t>Опарина Е.И.</t>
  </si>
  <si>
    <t>Широкова О.Н.</t>
  </si>
  <si>
    <t>Конный Дворик "Векшино", Кировская обл.</t>
  </si>
  <si>
    <t>СПК "Красное Знамя"</t>
  </si>
  <si>
    <t>Закарая Ю.И.</t>
  </si>
  <si>
    <t>КСК "Красное Знамя", Кировская обл.</t>
  </si>
  <si>
    <t xml:space="preserve">Костин </t>
  </si>
  <si>
    <t>Флоринская Н.И.</t>
  </si>
  <si>
    <t>Свинина Е.Е</t>
  </si>
  <si>
    <t>Власова Н.В.</t>
  </si>
  <si>
    <t>команда "Пегас", г.Киров</t>
  </si>
  <si>
    <t>Любители (Командный Приз. Дети)</t>
  </si>
  <si>
    <t>13-14 июля 2017 г.</t>
  </si>
  <si>
    <t>не старт.</t>
  </si>
  <si>
    <t>Судьи: Погудина И.В. (1К, Киров),  Мальцева М.Б. (ВК, Киров), Ашихмина Е.А. (ВК, Москва)</t>
  </si>
  <si>
    <t>занятое место</t>
  </si>
  <si>
    <t>ПЕРВЕНСТВО КИРОВСКОЙ ОБЛАСТИ ПО ВЫЕЗДКЕ СРЕДИ ЮНОШЕЙ</t>
  </si>
  <si>
    <t>ППЮ</t>
  </si>
  <si>
    <t>КПЮ</t>
  </si>
  <si>
    <t>ПЕРВЕНСТВО КИРОВСКОЙ ОБЛАСТИ ПО ВЫЕЗДКЕ</t>
  </si>
  <si>
    <t xml:space="preserve"> СРЕДИ ВСАДНИКОВ НА ЛОШАДЯХ ДО 150 см В ХОЛКЕ</t>
  </si>
  <si>
    <t>Обязат. программа №2</t>
  </si>
  <si>
    <t>Обязат. программа №3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</si>
</sst>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[$-419]d\ mmm;@"/>
    <numFmt numFmtId="181" formatCode="[$-FC19]dd\ mmmm\ yyyy\ \г\.;@"/>
    <numFmt numFmtId="182" formatCode="dd/mm/yy;@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 Cyr"/>
      <family val="0"/>
    </font>
    <font>
      <sz val="9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14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name val="Verdana"/>
      <family val="2"/>
    </font>
    <font>
      <sz val="12"/>
      <name val="Arial Cyr"/>
      <family val="0"/>
    </font>
    <font>
      <b/>
      <sz val="1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10" xfId="86" applyFont="1" applyFill="1" applyBorder="1" applyAlignment="1" applyProtection="1">
      <alignment horizontal="center" vertical="center" wrapText="1"/>
      <protection locked="0"/>
    </xf>
    <xf numFmtId="49" fontId="4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 readingOrder="1"/>
    </xf>
    <xf numFmtId="0" fontId="0" fillId="0" borderId="10" xfId="0" applyBorder="1" applyAlignment="1">
      <alignment horizontal="center" vertical="center" readingOrder="1"/>
    </xf>
    <xf numFmtId="0" fontId="2" fillId="24" borderId="0" xfId="82" applyFont="1" applyFill="1" applyAlignment="1" applyProtection="1">
      <alignment vertical="center"/>
      <protection locked="0"/>
    </xf>
    <xf numFmtId="0" fontId="2" fillId="24" borderId="0" xfId="82" applyFont="1" applyFill="1" applyAlignment="1" applyProtection="1">
      <alignment horizontal="center" vertical="center"/>
      <protection locked="0"/>
    </xf>
    <xf numFmtId="49" fontId="2" fillId="0" borderId="0" xfId="82" applyNumberFormat="1" applyFont="1" applyAlignment="1" applyProtection="1">
      <alignment vertical="center"/>
      <protection locked="0"/>
    </xf>
    <xf numFmtId="0" fontId="2" fillId="0" borderId="0" xfId="82" applyFont="1" applyAlignment="1" applyProtection="1">
      <alignment vertical="center"/>
      <protection locked="0"/>
    </xf>
    <xf numFmtId="0" fontId="2" fillId="0" borderId="0" xfId="82" applyFont="1" applyAlignment="1" applyProtection="1">
      <alignment horizontal="center" vertical="center" wrapText="1"/>
      <protection locked="0"/>
    </xf>
    <xf numFmtId="173" fontId="0" fillId="0" borderId="0" xfId="0" applyNumberFormat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4" fillId="24" borderId="10" xfId="84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Alignment="1">
      <alignment/>
    </xf>
    <xf numFmtId="0" fontId="2" fillId="24" borderId="0" xfId="82" applyFont="1" applyFill="1" applyAlignment="1" applyProtection="1">
      <alignment horizontal="left" vertical="center"/>
      <protection locked="0"/>
    </xf>
    <xf numFmtId="173" fontId="3" fillId="23" borderId="10" xfId="0" applyNumberFormat="1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 textRotation="90"/>
    </xf>
    <xf numFmtId="172" fontId="0" fillId="0" borderId="0" xfId="0" applyNumberFormat="1" applyAlignment="1">
      <alignment horizontal="center"/>
    </xf>
    <xf numFmtId="172" fontId="3" fillId="23" borderId="10" xfId="0" applyNumberFormat="1" applyFont="1" applyFill="1" applyBorder="1" applyAlignment="1">
      <alignment horizontal="center" vertical="center" textRotation="90"/>
    </xf>
    <xf numFmtId="172" fontId="4" fillId="0" borderId="10" xfId="86" applyNumberFormat="1" applyFont="1" applyFill="1" applyBorder="1" applyAlignment="1" applyProtection="1">
      <alignment horizontal="center" vertical="center"/>
      <protection locked="0"/>
    </xf>
    <xf numFmtId="172" fontId="4" fillId="0" borderId="10" xfId="86" applyNumberFormat="1" applyFont="1" applyFill="1" applyBorder="1" applyAlignment="1" applyProtection="1">
      <alignment horizontal="center" vertical="center" wrapText="1"/>
      <protection locked="0"/>
    </xf>
    <xf numFmtId="172" fontId="0" fillId="0" borderId="10" xfId="0" applyNumberFormat="1" applyBorder="1" applyAlignment="1">
      <alignment horizontal="center" vertical="center"/>
    </xf>
    <xf numFmtId="0" fontId="4" fillId="0" borderId="10" xfId="86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readingOrder="1"/>
    </xf>
    <xf numFmtId="0" fontId="4" fillId="0" borderId="0" xfId="0" applyFont="1" applyAlignment="1">
      <alignment horizontal="centerContinuous" vertic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left" readingOrder="1"/>
    </xf>
    <xf numFmtId="0" fontId="10" fillId="0" borderId="10" xfId="77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left" readingOrder="1"/>
    </xf>
    <xf numFmtId="173" fontId="29" fillId="0" borderId="11" xfId="0" applyNumberFormat="1" applyFont="1" applyBorder="1" applyAlignment="1">
      <alignment readingOrder="1"/>
    </xf>
    <xf numFmtId="0" fontId="10" fillId="0" borderId="10" xfId="86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73" fontId="29" fillId="0" borderId="0" xfId="0" applyNumberFormat="1" applyFont="1" applyBorder="1" applyAlignment="1">
      <alignment readingOrder="1"/>
    </xf>
    <xf numFmtId="172" fontId="4" fillId="0" borderId="10" xfId="86" applyNumberFormat="1" applyFont="1" applyFill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77" applyFont="1" applyFill="1" applyBorder="1" applyAlignment="1" applyProtection="1">
      <alignment horizontal="left" vertical="center" wrapText="1"/>
      <protection locked="0"/>
    </xf>
    <xf numFmtId="0" fontId="10" fillId="0" borderId="10" xfId="87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31" fillId="0" borderId="10" xfId="0" applyFont="1" applyBorder="1" applyAlignment="1">
      <alignment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86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>
      <alignment horizontal="left" vertical="center" wrapText="1"/>
    </xf>
    <xf numFmtId="0" fontId="10" fillId="0" borderId="10" xfId="85" applyFont="1" applyFill="1" applyBorder="1" applyAlignment="1" applyProtection="1">
      <alignment horizontal="left" vertical="center" wrapText="1"/>
      <protection locked="0"/>
    </xf>
    <xf numFmtId="0" fontId="10" fillId="0" borderId="10" xfId="77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10" fillId="0" borderId="10" xfId="80" applyFont="1" applyFill="1" applyBorder="1" applyAlignment="1" applyProtection="1">
      <alignment horizontal="left" vertical="center" wrapText="1"/>
      <protection locked="0"/>
    </xf>
    <xf numFmtId="0" fontId="10" fillId="0" borderId="10" xfId="8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0" fontId="10" fillId="0" borderId="10" xfId="80" applyFont="1" applyBorder="1" applyAlignment="1" applyProtection="1">
      <alignment horizontal="left" vertical="center" wrapText="1"/>
      <protection locked="0"/>
    </xf>
    <xf numFmtId="0" fontId="7" fillId="23" borderId="12" xfId="0" applyFont="1" applyFill="1" applyBorder="1" applyAlignment="1">
      <alignment horizontal="center" vertical="center"/>
    </xf>
    <xf numFmtId="0" fontId="4" fillId="24" borderId="10" xfId="8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173" fontId="9" fillId="23" borderId="10" xfId="0" applyNumberFormat="1" applyFont="1" applyFill="1" applyBorder="1" applyAlignment="1">
      <alignment horizontal="center" vertical="center" wrapText="1"/>
    </xf>
    <xf numFmtId="0" fontId="4" fillId="0" borderId="10" xfId="77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87" applyFont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>
      <alignment horizontal="left" vertical="center" wrapText="1"/>
    </xf>
    <xf numFmtId="172" fontId="29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4" fillId="0" borderId="10" xfId="77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>
      <alignment horizontal="center" vertical="center" readingOrder="1"/>
    </xf>
    <xf numFmtId="49" fontId="0" fillId="23" borderId="13" xfId="0" applyNumberFormat="1" applyFill="1" applyBorder="1" applyAlignment="1">
      <alignment horizontal="center" vertical="center" textRotation="90" wrapText="1" readingOrder="1"/>
    </xf>
    <xf numFmtId="49" fontId="0" fillId="23" borderId="14" xfId="0" applyNumberFormat="1" applyFill="1" applyBorder="1" applyAlignment="1">
      <alignment horizontal="center" vertical="center" textRotation="90" wrapText="1" readingOrder="1"/>
    </xf>
    <xf numFmtId="0" fontId="4" fillId="0" borderId="10" xfId="77" applyFont="1" applyBorder="1" applyAlignment="1" applyProtection="1">
      <alignment horizontal="center" vertical="center" wrapText="1"/>
      <protection locked="0"/>
    </xf>
    <xf numFmtId="0" fontId="4" fillId="0" borderId="10" xfId="80" applyFont="1" applyFill="1" applyBorder="1" applyAlignment="1" applyProtection="1">
      <alignment horizontal="center" vertical="center"/>
      <protection locked="0"/>
    </xf>
    <xf numFmtId="0" fontId="8" fillId="23" borderId="10" xfId="83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horizontal="center" vertical="center" readingOrder="1"/>
    </xf>
    <xf numFmtId="0" fontId="3" fillId="23" borderId="14" xfId="0" applyFont="1" applyFill="1" applyBorder="1" applyAlignment="1">
      <alignment horizontal="center" vertical="center"/>
    </xf>
    <xf numFmtId="0" fontId="7" fillId="23" borderId="15" xfId="0" applyFont="1" applyFill="1" applyBorder="1" applyAlignment="1">
      <alignment horizontal="center" vertical="center"/>
    </xf>
    <xf numFmtId="0" fontId="7" fillId="23" borderId="16" xfId="0" applyFont="1" applyFill="1" applyBorder="1" applyAlignment="1">
      <alignment horizontal="center" vertical="center"/>
    </xf>
    <xf numFmtId="0" fontId="7" fillId="23" borderId="17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7" fillId="23" borderId="10" xfId="0" applyFont="1" applyFill="1" applyBorder="1" applyAlignment="1">
      <alignment horizontal="center" vertical="center" wrapText="1"/>
    </xf>
    <xf numFmtId="0" fontId="7" fillId="23" borderId="12" xfId="0" applyFont="1" applyFill="1" applyBorder="1" applyAlignment="1">
      <alignment horizontal="center" vertical="center" wrapText="1"/>
    </xf>
    <xf numFmtId="172" fontId="4" fillId="0" borderId="18" xfId="86" applyNumberFormat="1" applyFont="1" applyFill="1" applyBorder="1" applyAlignment="1" applyProtection="1">
      <alignment horizontal="center" vertical="center"/>
      <protection locked="0"/>
    </xf>
    <xf numFmtId="172" fontId="4" fillId="0" borderId="19" xfId="86" applyNumberFormat="1" applyFont="1" applyFill="1" applyBorder="1" applyAlignment="1" applyProtection="1">
      <alignment horizontal="center" vertical="center"/>
      <protection locked="0"/>
    </xf>
    <xf numFmtId="172" fontId="4" fillId="0" borderId="12" xfId="86" applyNumberFormat="1" applyFont="1" applyFill="1" applyBorder="1" applyAlignment="1" applyProtection="1">
      <alignment horizontal="center" vertical="center"/>
      <protection locked="0"/>
    </xf>
    <xf numFmtId="173" fontId="29" fillId="0" borderId="11" xfId="0" applyNumberFormat="1" applyFont="1" applyBorder="1" applyAlignment="1">
      <alignment horizontal="center" readingOrder="1"/>
    </xf>
    <xf numFmtId="0" fontId="3" fillId="23" borderId="10" xfId="0" applyFont="1" applyFill="1" applyBorder="1" applyAlignment="1">
      <alignment horizontal="center" vertical="center" wrapText="1"/>
    </xf>
    <xf numFmtId="49" fontId="3" fillId="23" borderId="10" xfId="0" applyNumberFormat="1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 textRotation="90" wrapText="1"/>
    </xf>
    <xf numFmtId="0" fontId="3" fillId="23" borderId="10" xfId="0" applyFont="1" applyFill="1" applyBorder="1" applyAlignment="1" applyProtection="1">
      <alignment horizontal="center" vertical="center" wrapText="1"/>
      <protection locked="0"/>
    </xf>
    <xf numFmtId="0" fontId="3" fillId="2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3" borderId="20" xfId="0" applyFont="1" applyFill="1" applyBorder="1" applyAlignment="1">
      <alignment horizontal="center" vertical="center"/>
    </xf>
    <xf numFmtId="0" fontId="3" fillId="23" borderId="21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 textRotation="90" shrinkToFit="1"/>
    </xf>
    <xf numFmtId="0" fontId="0" fillId="0" borderId="10" xfId="0" applyBorder="1" applyAlignment="1">
      <alignment horizontal="center" vertical="center" textRotation="90" shrinkToFit="1"/>
    </xf>
    <xf numFmtId="49" fontId="12" fillId="0" borderId="0" xfId="0" applyNumberFormat="1" applyFont="1" applyAlignment="1">
      <alignment horizontal="center" vertical="center" wrapText="1" readingOrder="1"/>
    </xf>
    <xf numFmtId="49" fontId="11" fillId="0" borderId="0" xfId="0" applyNumberFormat="1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center"/>
    </xf>
    <xf numFmtId="173" fontId="9" fillId="23" borderId="10" xfId="0" applyNumberFormat="1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49" fontId="0" fillId="23" borderId="10" xfId="0" applyNumberFormat="1" applyFill="1" applyBorder="1" applyAlignment="1">
      <alignment horizontal="center" vertical="center" textRotation="90" wrapText="1" readingOrder="1"/>
    </xf>
    <xf numFmtId="0" fontId="8" fillId="23" borderId="10" xfId="83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 horizontal="center"/>
    </xf>
    <xf numFmtId="173" fontId="29" fillId="0" borderId="11" xfId="0" applyNumberFormat="1" applyFont="1" applyBorder="1" applyAlignment="1">
      <alignment horizontal="left" readingOrder="1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0" fontId="3" fillId="23" borderId="14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 wrapText="1" readingOrder="1"/>
    </xf>
    <xf numFmtId="0" fontId="3" fillId="23" borderId="13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/>
    </xf>
    <xf numFmtId="49" fontId="3" fillId="23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 textRotation="90" wrapText="1"/>
    </xf>
    <xf numFmtId="0" fontId="3" fillId="23" borderId="14" xfId="0" applyFont="1" applyFill="1" applyBorder="1" applyAlignment="1">
      <alignment horizontal="center" vertical="center" textRotation="90" wrapText="1"/>
    </xf>
    <xf numFmtId="173" fontId="9" fillId="23" borderId="22" xfId="0" applyNumberFormat="1" applyFont="1" applyFill="1" applyBorder="1" applyAlignment="1">
      <alignment horizontal="center" vertical="center" wrapText="1"/>
    </xf>
    <xf numFmtId="173" fontId="9" fillId="23" borderId="23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73" fontId="9" fillId="23" borderId="0" xfId="0" applyNumberFormat="1" applyFont="1" applyFill="1" applyBorder="1" applyAlignment="1">
      <alignment horizontal="center" vertical="center" wrapText="1"/>
    </xf>
    <xf numFmtId="0" fontId="7" fillId="23" borderId="18" xfId="0" applyFont="1" applyFill="1" applyBorder="1" applyAlignment="1">
      <alignment horizontal="center" vertical="center"/>
    </xf>
    <xf numFmtId="0" fontId="7" fillId="23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8" fillId="23" borderId="18" xfId="83" applyFont="1" applyFill="1" applyBorder="1" applyAlignment="1" applyProtection="1">
      <alignment horizontal="center" vertical="center" wrapText="1"/>
      <protection locked="0"/>
    </xf>
    <xf numFmtId="0" fontId="8" fillId="23" borderId="12" xfId="83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1_Копия Мастер лист область_конкур 2016" xfId="41"/>
    <cellStyle name="60% - Акцент2" xfId="42"/>
    <cellStyle name="60% — акцент2" xfId="43"/>
    <cellStyle name="60% - Акцент2_Копия Мастер лист область_конкур 2016" xfId="44"/>
    <cellStyle name="60% - Акцент3" xfId="45"/>
    <cellStyle name="60% — акцент3" xfId="46"/>
    <cellStyle name="60% - Акцент3_Копия Мастер лист область_конкур 2016" xfId="47"/>
    <cellStyle name="60% - Акцент4" xfId="48"/>
    <cellStyle name="60% — акцент4" xfId="49"/>
    <cellStyle name="60% - Акцент4_Копия Мастер лист область_конкур 2016" xfId="50"/>
    <cellStyle name="60% - Акцент5" xfId="51"/>
    <cellStyle name="60% — акцент5" xfId="52"/>
    <cellStyle name="60% - Акцент5_Копия Мастер лист область_конкур 2016" xfId="53"/>
    <cellStyle name="60% - Акцент6" xfId="54"/>
    <cellStyle name="60% — акцент6" xfId="55"/>
    <cellStyle name="60% - Акцент6_Копия Мастер лист область_конкур 201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 2 2" xfId="78"/>
    <cellStyle name="Обычный 2_Копия Мастер лист область_конкур 2016" xfId="79"/>
    <cellStyle name="Обычный 2_техн. результаты_Чемпионат и первенство Кировской области - 2017" xfId="80"/>
    <cellStyle name="Обычный 3" xfId="81"/>
    <cellStyle name="Обычный_конкур К" xfId="82"/>
    <cellStyle name="Обычный_Лист Microsoft Excel" xfId="83"/>
    <cellStyle name="Обычный_Лист Microsoft Excel 3" xfId="84"/>
    <cellStyle name="Обычный_Орел" xfId="85"/>
    <cellStyle name="Обычный_ПРИМЕРЫ ТЕХ.РЕЗУЛЬТАТОВ - Конкур" xfId="86"/>
    <cellStyle name="Обычный_Россия (В) юниоры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dxfs count="77"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ill>
        <patternFill>
          <bgColor rgb="FF008000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4</xdr:col>
      <xdr:colOff>266700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924050" cy="4286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4</xdr:col>
      <xdr:colOff>285750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790700" cy="3333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390525</xdr:rowOff>
    </xdr:from>
    <xdr:to>
      <xdr:col>1</xdr:col>
      <xdr:colOff>942975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0525"/>
          <a:ext cx="1219200" cy="3238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438150</xdr:rowOff>
    </xdr:from>
    <xdr:to>
      <xdr:col>4</xdr:col>
      <xdr:colOff>57150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38150"/>
          <a:ext cx="1876425" cy="4095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390525</xdr:rowOff>
    </xdr:from>
    <xdr:to>
      <xdr:col>1</xdr:col>
      <xdr:colOff>942975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0525"/>
          <a:ext cx="1219200" cy="3238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1581150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1885950" cy="4095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4</xdr:col>
      <xdr:colOff>200025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676400" cy="4095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1</xdr:col>
      <xdr:colOff>1552575</xdr:colOff>
      <xdr:row>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809750" cy="4476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5</xdr:col>
      <xdr:colOff>352425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2114550" cy="5334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4</xdr:col>
      <xdr:colOff>266700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924050" cy="2952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1504950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1809750" cy="3048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1581150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1885950" cy="3619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1333500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00200" cy="438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8;&#1080;&#1085;&#1072;\&#1096;&#1074;&#1077;\&#1076;&#1083;&#1103;%20&#1089;&#1086;&#1088;&#1077;&#1074;&#1085;&#1086;&#1074;&#1072;&#1085;&#1080;&#1081;\&#1090;&#1077;&#1093;&#1088;&#1077;&#1079;&#1099;_&#1101;&#1082;&#1089;&#1077;&#1083;&#1100;\&#1050;&#1086;&#1087;&#1080;&#1103;%20&#1050;&#1091;&#1073;&#1086;&#1082;%20&#1060;&#1077;&#1076;&#1077;&#1088;&#1072;&#1094;&#108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8;&#1080;&#1085;&#1072;\&#1096;&#1074;&#1077;\&#1076;&#1083;&#1103;%20&#1089;&#1086;&#1088;&#1077;&#1074;&#1085;&#1086;&#1074;&#1072;&#1085;&#1080;&#1081;\&#1090;&#1077;&#1093;&#1088;&#1077;&#1079;&#1099;_&#1101;&#1082;&#1089;&#1077;&#1083;&#1100;\&#1050;&#1086;&#1087;&#1080;&#1103;%20&#1058;&#1077;&#1093;&#1088;&#1077;&#1079;&#1099;%20&#1054;&#1089;&#1077;&#1085;&#1085;&#1080;&#1081;%20&#1082;&#1091;&#1073;&#1086;&#1082;%20&#1082;&#1080;&#1088;&#1086;&#1074;&#1089;&#1082;&#1086;&#1081;%20&#1086;&#1073;&#1083;&#1072;&#1089;&#1090;&#1080;%20-%20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"/>
      <sheetName val="StDt1день"/>
      <sheetName val="StDt2день"/>
      <sheetName val="St75"/>
      <sheetName val="St100"/>
      <sheetName val="St105"/>
      <sheetName val="St80"/>
      <sheetName val="St95"/>
      <sheetName val="St110"/>
      <sheetName val="St120"/>
      <sheetName val="DtППД"/>
      <sheetName val="DtОП2"/>
      <sheetName val="DtППЮ"/>
      <sheetName val="Экви№2"/>
      <sheetName val="Сводный75"/>
      <sheetName val="Сводный100"/>
      <sheetName val="Сводный105"/>
      <sheetName val="Экви№3"/>
      <sheetName val="DtКПД"/>
      <sheetName val="DtЛПЮ"/>
      <sheetName val="DtМП"/>
      <sheetName val="DtБП"/>
      <sheetName val="DtОП3"/>
      <sheetName val="Сводный80"/>
      <sheetName val="Сводный95"/>
      <sheetName val="Сводный110"/>
      <sheetName val="Сводный120"/>
      <sheetName val="Сводный80 ЧКО"/>
      <sheetName val="Сводный95 ЧКО"/>
      <sheetName val="Сводный120 ЧК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tКПД"/>
      <sheetName val="DtКПЮ"/>
      <sheetName val="Нач. уровень"/>
      <sheetName val="DtМП"/>
      <sheetName val="DtБП"/>
      <sheetName val="Сводный80"/>
      <sheetName val="Сводный100-110"/>
      <sheetName val="DtППД"/>
      <sheetName val="DtЛПЮ"/>
      <sheetName val="DtПП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view="pageBreakPreview" zoomScaleSheetLayoutView="100" zoomScalePageLayoutView="0" workbookViewId="0" topLeftCell="A10">
      <selection activeCell="E18" sqref="E18:E22"/>
    </sheetView>
  </sheetViews>
  <sheetFormatPr defaultColWidth="9.00390625" defaultRowHeight="12.75"/>
  <cols>
    <col min="1" max="1" width="4.375" style="0" customWidth="1"/>
    <col min="2" max="2" width="18.375" style="0" customWidth="1"/>
    <col min="3" max="3" width="7.125" style="4" hidden="1" customWidth="1"/>
    <col min="4" max="4" width="6.625" style="5" hidden="1" customWidth="1"/>
    <col min="5" max="5" width="4.625" style="0" customWidth="1"/>
    <col min="6" max="6" width="35.25390625" style="0" customWidth="1"/>
    <col min="7" max="7" width="5.125" style="0" customWidth="1"/>
    <col min="8" max="9" width="14.625" style="3" customWidth="1"/>
    <col min="10" max="10" width="17.0039062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4" ht="35.2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t="s">
        <v>26</v>
      </c>
    </row>
    <row r="2" spans="1:23" ht="13.5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3.25" customHeight="1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8">
      <c r="A4" s="128" t="s">
        <v>56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4" s="59" customFormat="1" ht="14.25" customHeight="1">
      <c r="A5" s="121" t="s">
        <v>110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59" t="s">
        <v>27</v>
      </c>
    </row>
    <row r="6" spans="1:24" ht="21" customHeight="1">
      <c r="A6" s="12" t="s">
        <v>63</v>
      </c>
      <c r="B6" s="12"/>
      <c r="C6" s="13"/>
      <c r="D6" s="14"/>
      <c r="E6" s="12"/>
      <c r="F6" s="12"/>
      <c r="G6" s="15"/>
      <c r="H6" s="40"/>
      <c r="I6" s="40"/>
      <c r="J6" s="40"/>
      <c r="K6" s="41"/>
      <c r="L6" s="42"/>
      <c r="M6" s="43"/>
      <c r="N6" s="44"/>
      <c r="O6" s="45"/>
      <c r="P6" s="43"/>
      <c r="Q6" s="41"/>
      <c r="R6" s="42"/>
      <c r="S6" s="43"/>
      <c r="T6" s="46"/>
      <c r="U6" s="46"/>
      <c r="V6" s="115" t="s">
        <v>58</v>
      </c>
      <c r="W6" s="115"/>
      <c r="X6" s="61"/>
    </row>
    <row r="7" spans="1:23" ht="27.75" customHeight="1">
      <c r="A7" s="124" t="s">
        <v>10</v>
      </c>
      <c r="B7" s="116" t="s">
        <v>0</v>
      </c>
      <c r="C7" s="116" t="s">
        <v>1</v>
      </c>
      <c r="D7" s="117" t="s">
        <v>2</v>
      </c>
      <c r="E7" s="118" t="s">
        <v>3</v>
      </c>
      <c r="F7" s="119" t="s">
        <v>4</v>
      </c>
      <c r="G7" s="120" t="s">
        <v>2</v>
      </c>
      <c r="H7" s="120" t="s">
        <v>5</v>
      </c>
      <c r="I7" s="122" t="s">
        <v>165</v>
      </c>
      <c r="J7" s="116" t="s">
        <v>6</v>
      </c>
      <c r="K7" s="130" t="s">
        <v>33</v>
      </c>
      <c r="L7" s="130"/>
      <c r="M7" s="130"/>
      <c r="N7" s="130" t="s">
        <v>16</v>
      </c>
      <c r="O7" s="130"/>
      <c r="P7" s="130"/>
      <c r="Q7" s="130" t="s">
        <v>34</v>
      </c>
      <c r="R7" s="130"/>
      <c r="S7" s="130"/>
      <c r="T7" s="131" t="s">
        <v>17</v>
      </c>
      <c r="U7" s="132" t="s">
        <v>42</v>
      </c>
      <c r="V7" s="129" t="s">
        <v>21</v>
      </c>
      <c r="W7" s="129" t="s">
        <v>43</v>
      </c>
    </row>
    <row r="8" spans="1:23" ht="37.5" customHeight="1">
      <c r="A8" s="125"/>
      <c r="B8" s="116"/>
      <c r="C8" s="116"/>
      <c r="D8" s="117"/>
      <c r="E8" s="118"/>
      <c r="F8" s="119"/>
      <c r="G8" s="120"/>
      <c r="H8" s="120"/>
      <c r="I8" s="123"/>
      <c r="J8" s="116"/>
      <c r="K8" s="32" t="s">
        <v>18</v>
      </c>
      <c r="L8" s="29" t="s">
        <v>19</v>
      </c>
      <c r="M8" s="30" t="s">
        <v>20</v>
      </c>
      <c r="N8" s="32" t="s">
        <v>18</v>
      </c>
      <c r="O8" s="29" t="s">
        <v>19</v>
      </c>
      <c r="P8" s="30" t="s">
        <v>20</v>
      </c>
      <c r="Q8" s="32" t="s">
        <v>18</v>
      </c>
      <c r="R8" s="29" t="s">
        <v>19</v>
      </c>
      <c r="S8" s="30" t="s">
        <v>20</v>
      </c>
      <c r="T8" s="131"/>
      <c r="U8" s="132"/>
      <c r="V8" s="129"/>
      <c r="W8" s="129"/>
    </row>
    <row r="9" spans="1:23" s="6" customFormat="1" ht="31.5" customHeight="1">
      <c r="A9" s="7">
        <v>1</v>
      </c>
      <c r="B9" s="64" t="s">
        <v>71</v>
      </c>
      <c r="C9" s="1"/>
      <c r="D9" s="2"/>
      <c r="E9" s="1" t="s">
        <v>12</v>
      </c>
      <c r="F9" s="64" t="s">
        <v>77</v>
      </c>
      <c r="G9" s="2"/>
      <c r="H9" s="9" t="s">
        <v>169</v>
      </c>
      <c r="I9" s="38" t="s">
        <v>163</v>
      </c>
      <c r="J9" s="9" t="s">
        <v>170</v>
      </c>
      <c r="K9" s="33">
        <v>202.5</v>
      </c>
      <c r="L9" s="26">
        <f>K9/3</f>
        <v>67.5</v>
      </c>
      <c r="M9" s="1">
        <v>1</v>
      </c>
      <c r="N9" s="34">
        <v>203.5</v>
      </c>
      <c r="O9" s="26">
        <f>N9/3</f>
        <v>67.83333333333333</v>
      </c>
      <c r="P9" s="1">
        <v>1</v>
      </c>
      <c r="Q9" s="94">
        <v>207</v>
      </c>
      <c r="R9" s="26">
        <f>Q9/3</f>
        <v>69</v>
      </c>
      <c r="S9" s="1">
        <v>1</v>
      </c>
      <c r="T9" s="17"/>
      <c r="U9" s="39">
        <f>K9+N9+Q9</f>
        <v>613</v>
      </c>
      <c r="V9" s="24">
        <f>AVERAGE(L9,O9,R9)</f>
        <v>68.1111111111111</v>
      </c>
      <c r="W9" s="11" t="s">
        <v>12</v>
      </c>
    </row>
    <row r="10" spans="1:23" s="6" customFormat="1" ht="31.5" customHeight="1">
      <c r="A10" s="7">
        <v>2</v>
      </c>
      <c r="B10" s="47" t="s">
        <v>70</v>
      </c>
      <c r="C10" s="1"/>
      <c r="D10" s="2"/>
      <c r="E10" s="1" t="s">
        <v>12</v>
      </c>
      <c r="F10" s="89" t="s">
        <v>76</v>
      </c>
      <c r="G10" s="2"/>
      <c r="H10" s="87" t="s">
        <v>171</v>
      </c>
      <c r="I10" s="9" t="s">
        <v>172</v>
      </c>
      <c r="J10" s="9" t="s">
        <v>173</v>
      </c>
      <c r="K10" s="33">
        <v>202</v>
      </c>
      <c r="L10" s="26">
        <f>K10/3</f>
        <v>67.33333333333333</v>
      </c>
      <c r="M10" s="1">
        <v>2</v>
      </c>
      <c r="N10" s="34">
        <v>199</v>
      </c>
      <c r="O10" s="26">
        <f>N10/3</f>
        <v>66.33333333333333</v>
      </c>
      <c r="P10" s="1">
        <v>3</v>
      </c>
      <c r="Q10" s="94">
        <v>200.5</v>
      </c>
      <c r="R10" s="26">
        <f>Q10/3</f>
        <v>66.83333333333333</v>
      </c>
      <c r="S10" s="1">
        <v>2</v>
      </c>
      <c r="T10" s="17"/>
      <c r="U10" s="39">
        <f>K10+N10+Q10</f>
        <v>601.5</v>
      </c>
      <c r="V10" s="24">
        <f>AVERAGE(L10,O10,R10)</f>
        <v>66.83333333333333</v>
      </c>
      <c r="W10" s="11" t="s">
        <v>12</v>
      </c>
    </row>
    <row r="11" spans="1:23" s="6" customFormat="1" ht="31.5" customHeight="1">
      <c r="A11" s="7">
        <v>3</v>
      </c>
      <c r="B11" s="47" t="s">
        <v>72</v>
      </c>
      <c r="C11" s="1"/>
      <c r="D11" s="2"/>
      <c r="E11" s="1" t="s">
        <v>7</v>
      </c>
      <c r="F11" s="64" t="s">
        <v>78</v>
      </c>
      <c r="G11" s="2"/>
      <c r="H11" s="9" t="s">
        <v>159</v>
      </c>
      <c r="I11" s="1" t="s">
        <v>162</v>
      </c>
      <c r="J11" s="1" t="s">
        <v>161</v>
      </c>
      <c r="K11" s="33">
        <v>192</v>
      </c>
      <c r="L11" s="26">
        <f>K11/3</f>
        <v>64</v>
      </c>
      <c r="M11" s="1">
        <v>3</v>
      </c>
      <c r="N11" s="34">
        <v>201.5</v>
      </c>
      <c r="O11" s="26">
        <f>N11/3</f>
        <v>67.16666666666667</v>
      </c>
      <c r="P11" s="1">
        <v>2</v>
      </c>
      <c r="Q11" s="94">
        <v>194</v>
      </c>
      <c r="R11" s="26">
        <f>Q11/3</f>
        <v>64.66666666666667</v>
      </c>
      <c r="S11" s="1">
        <v>5</v>
      </c>
      <c r="T11" s="17"/>
      <c r="U11" s="39">
        <f>K11+N11+Q11</f>
        <v>587.5</v>
      </c>
      <c r="V11" s="24">
        <f>AVERAGE(L11,O11,R11)</f>
        <v>65.27777777777779</v>
      </c>
      <c r="W11" s="11" t="s">
        <v>12</v>
      </c>
    </row>
    <row r="12" spans="1:23" s="6" customFormat="1" ht="31.5" customHeight="1">
      <c r="A12" s="7">
        <v>4</v>
      </c>
      <c r="B12" s="65" t="s">
        <v>73</v>
      </c>
      <c r="C12" s="1"/>
      <c r="D12" s="2"/>
      <c r="E12" s="1" t="s">
        <v>12</v>
      </c>
      <c r="F12" s="64" t="s">
        <v>79</v>
      </c>
      <c r="G12" s="2"/>
      <c r="H12" s="1" t="s">
        <v>68</v>
      </c>
      <c r="I12" s="1" t="s">
        <v>174</v>
      </c>
      <c r="J12" s="1" t="s">
        <v>69</v>
      </c>
      <c r="K12" s="33">
        <v>191.5</v>
      </c>
      <c r="L12" s="26">
        <f aca="true" t="shared" si="0" ref="L12:L19">K12/3</f>
        <v>63.833333333333336</v>
      </c>
      <c r="M12" s="1">
        <v>4</v>
      </c>
      <c r="N12" s="34">
        <v>197.5</v>
      </c>
      <c r="O12" s="26">
        <f aca="true" t="shared" si="1" ref="O12:O19">N12/3</f>
        <v>65.83333333333333</v>
      </c>
      <c r="P12" s="1">
        <v>4</v>
      </c>
      <c r="Q12" s="94">
        <v>193</v>
      </c>
      <c r="R12" s="26">
        <f aca="true" t="shared" si="2" ref="R12:R19">Q12/3</f>
        <v>64.33333333333333</v>
      </c>
      <c r="S12" s="1">
        <v>6</v>
      </c>
      <c r="T12" s="17"/>
      <c r="U12" s="39">
        <f aca="true" t="shared" si="3" ref="U12:U20">K12+N12+Q12</f>
        <v>582</v>
      </c>
      <c r="V12" s="24">
        <f aca="true" t="shared" si="4" ref="V12:V20">AVERAGE(L12,O12,R12)</f>
        <v>64.66666666666667</v>
      </c>
      <c r="W12" s="11" t="s">
        <v>12</v>
      </c>
    </row>
    <row r="13" spans="1:23" s="6" customFormat="1" ht="31.5" customHeight="1">
      <c r="A13" s="7">
        <v>5</v>
      </c>
      <c r="B13" s="47" t="s">
        <v>74</v>
      </c>
      <c r="C13" s="1"/>
      <c r="D13" s="2"/>
      <c r="E13" s="1" t="s">
        <v>12</v>
      </c>
      <c r="F13" s="90" t="s">
        <v>81</v>
      </c>
      <c r="G13" s="2"/>
      <c r="H13" s="1" t="s">
        <v>35</v>
      </c>
      <c r="I13" s="1" t="s">
        <v>35</v>
      </c>
      <c r="J13" s="1" t="s">
        <v>181</v>
      </c>
      <c r="K13" s="33">
        <v>186</v>
      </c>
      <c r="L13" s="26">
        <f t="shared" si="0"/>
        <v>62</v>
      </c>
      <c r="M13" s="1">
        <v>7</v>
      </c>
      <c r="N13" s="34">
        <v>189</v>
      </c>
      <c r="O13" s="26">
        <f t="shared" si="1"/>
        <v>63</v>
      </c>
      <c r="P13" s="1">
        <v>5</v>
      </c>
      <c r="Q13" s="94">
        <v>195.5</v>
      </c>
      <c r="R13" s="26">
        <f t="shared" si="2"/>
        <v>65.16666666666667</v>
      </c>
      <c r="S13" s="1">
        <v>3</v>
      </c>
      <c r="T13" s="17"/>
      <c r="U13" s="39">
        <f t="shared" si="3"/>
        <v>570.5</v>
      </c>
      <c r="V13" s="24">
        <f t="shared" si="4"/>
        <v>63.38888888888889</v>
      </c>
      <c r="W13" s="11" t="s">
        <v>12</v>
      </c>
    </row>
    <row r="14" spans="1:23" s="6" customFormat="1" ht="31.5" customHeight="1">
      <c r="A14" s="7">
        <v>6</v>
      </c>
      <c r="B14" s="70" t="s">
        <v>87</v>
      </c>
      <c r="C14" s="1"/>
      <c r="D14" s="2"/>
      <c r="E14" s="1" t="s">
        <v>7</v>
      </c>
      <c r="F14" s="91" t="s">
        <v>94</v>
      </c>
      <c r="G14" s="2"/>
      <c r="H14" s="86" t="s">
        <v>159</v>
      </c>
      <c r="I14" s="1" t="s">
        <v>160</v>
      </c>
      <c r="J14" s="9" t="s">
        <v>161</v>
      </c>
      <c r="K14" s="33">
        <v>189</v>
      </c>
      <c r="L14" s="26">
        <f t="shared" si="0"/>
        <v>63</v>
      </c>
      <c r="M14" s="1">
        <v>5</v>
      </c>
      <c r="N14" s="34">
        <v>185</v>
      </c>
      <c r="O14" s="26">
        <f t="shared" si="1"/>
        <v>61.666666666666664</v>
      </c>
      <c r="P14" s="1">
        <v>7</v>
      </c>
      <c r="Q14" s="94">
        <v>194.5</v>
      </c>
      <c r="R14" s="26">
        <f t="shared" si="2"/>
        <v>64.83333333333333</v>
      </c>
      <c r="S14" s="1">
        <v>4</v>
      </c>
      <c r="T14" s="17"/>
      <c r="U14" s="39">
        <f t="shared" si="3"/>
        <v>568.5</v>
      </c>
      <c r="V14" s="24">
        <f t="shared" si="4"/>
        <v>63.166666666666664</v>
      </c>
      <c r="W14" s="11" t="s">
        <v>12</v>
      </c>
    </row>
    <row r="15" spans="1:23" s="6" customFormat="1" ht="31.5" customHeight="1">
      <c r="A15" s="7">
        <v>7</v>
      </c>
      <c r="B15" s="70" t="s">
        <v>24</v>
      </c>
      <c r="C15" s="1"/>
      <c r="D15" s="2"/>
      <c r="E15" s="1" t="s">
        <v>12</v>
      </c>
      <c r="F15" s="90" t="s">
        <v>80</v>
      </c>
      <c r="G15" s="2"/>
      <c r="H15" s="1" t="s">
        <v>176</v>
      </c>
      <c r="I15" s="1" t="s">
        <v>22</v>
      </c>
      <c r="J15" s="1" t="s">
        <v>23</v>
      </c>
      <c r="K15" s="33">
        <v>186.5</v>
      </c>
      <c r="L15" s="26">
        <f t="shared" si="0"/>
        <v>62.166666666666664</v>
      </c>
      <c r="M15" s="1">
        <v>6</v>
      </c>
      <c r="N15" s="34">
        <v>187.5</v>
      </c>
      <c r="O15" s="26">
        <f t="shared" si="1"/>
        <v>62.5</v>
      </c>
      <c r="P15" s="1">
        <v>6</v>
      </c>
      <c r="Q15" s="94">
        <v>192.5</v>
      </c>
      <c r="R15" s="26">
        <f t="shared" si="2"/>
        <v>64.16666666666667</v>
      </c>
      <c r="S15" s="1">
        <v>7</v>
      </c>
      <c r="T15" s="17"/>
      <c r="U15" s="39">
        <f t="shared" si="3"/>
        <v>566.5</v>
      </c>
      <c r="V15" s="24">
        <f t="shared" si="4"/>
        <v>62.944444444444436</v>
      </c>
      <c r="W15" s="11" t="s">
        <v>14</v>
      </c>
    </row>
    <row r="16" spans="1:23" s="6" customFormat="1" ht="27.75" customHeight="1">
      <c r="A16" s="7">
        <v>8</v>
      </c>
      <c r="B16" s="88" t="s">
        <v>75</v>
      </c>
      <c r="C16" s="1"/>
      <c r="D16" s="2"/>
      <c r="E16" s="1" t="s">
        <v>12</v>
      </c>
      <c r="F16" s="47" t="s">
        <v>82</v>
      </c>
      <c r="G16" s="2"/>
      <c r="H16" s="9" t="s">
        <v>177</v>
      </c>
      <c r="I16" s="9" t="s">
        <v>172</v>
      </c>
      <c r="J16" s="9" t="s">
        <v>173</v>
      </c>
      <c r="K16" s="33">
        <v>185</v>
      </c>
      <c r="L16" s="26">
        <f t="shared" si="0"/>
        <v>61.666666666666664</v>
      </c>
      <c r="M16" s="1">
        <v>8</v>
      </c>
      <c r="N16" s="34">
        <v>181.5</v>
      </c>
      <c r="O16" s="26">
        <f t="shared" si="1"/>
        <v>60.5</v>
      </c>
      <c r="P16" s="1">
        <v>9</v>
      </c>
      <c r="Q16" s="94">
        <v>185</v>
      </c>
      <c r="R16" s="26">
        <f t="shared" si="2"/>
        <v>61.666666666666664</v>
      </c>
      <c r="S16" s="1">
        <v>8</v>
      </c>
      <c r="T16" s="17"/>
      <c r="U16" s="39">
        <f t="shared" si="3"/>
        <v>551.5</v>
      </c>
      <c r="V16" s="24">
        <f t="shared" si="4"/>
        <v>61.27777777777777</v>
      </c>
      <c r="W16" s="11" t="s">
        <v>14</v>
      </c>
    </row>
    <row r="17" spans="1:23" s="6" customFormat="1" ht="31.5" customHeight="1">
      <c r="A17" s="7">
        <v>9</v>
      </c>
      <c r="B17" s="64" t="s">
        <v>88</v>
      </c>
      <c r="C17" s="1"/>
      <c r="D17" s="2"/>
      <c r="E17" s="1" t="s">
        <v>36</v>
      </c>
      <c r="F17" s="90" t="s">
        <v>95</v>
      </c>
      <c r="G17" s="2"/>
      <c r="H17" s="36" t="s">
        <v>13</v>
      </c>
      <c r="I17" s="36" t="s">
        <v>178</v>
      </c>
      <c r="J17" s="9" t="s">
        <v>170</v>
      </c>
      <c r="K17" s="33">
        <v>180</v>
      </c>
      <c r="L17" s="26">
        <f t="shared" si="0"/>
        <v>60</v>
      </c>
      <c r="M17" s="1">
        <v>10</v>
      </c>
      <c r="N17" s="34">
        <v>182</v>
      </c>
      <c r="O17" s="26">
        <f t="shared" si="1"/>
        <v>60.666666666666664</v>
      </c>
      <c r="P17" s="1">
        <v>8</v>
      </c>
      <c r="Q17" s="94">
        <v>184</v>
      </c>
      <c r="R17" s="26">
        <f t="shared" si="2"/>
        <v>61.333333333333336</v>
      </c>
      <c r="S17" s="1">
        <v>9</v>
      </c>
      <c r="T17" s="17"/>
      <c r="U17" s="39">
        <f t="shared" si="3"/>
        <v>546</v>
      </c>
      <c r="V17" s="24">
        <f t="shared" si="4"/>
        <v>60.666666666666664</v>
      </c>
      <c r="W17" s="74" t="s">
        <v>36</v>
      </c>
    </row>
    <row r="18" spans="1:23" s="6" customFormat="1" ht="31.5" customHeight="1">
      <c r="A18" s="7">
        <v>10</v>
      </c>
      <c r="B18" s="65" t="s">
        <v>83</v>
      </c>
      <c r="C18" s="1"/>
      <c r="D18" s="2"/>
      <c r="E18" s="1" t="s">
        <v>7</v>
      </c>
      <c r="F18" s="90" t="s">
        <v>90</v>
      </c>
      <c r="G18" s="2"/>
      <c r="H18" s="1" t="s">
        <v>179</v>
      </c>
      <c r="I18" s="36" t="s">
        <v>178</v>
      </c>
      <c r="J18" s="9" t="s">
        <v>170</v>
      </c>
      <c r="K18" s="33">
        <v>182.5</v>
      </c>
      <c r="L18" s="26">
        <f t="shared" si="0"/>
        <v>60.833333333333336</v>
      </c>
      <c r="M18" s="1">
        <v>9</v>
      </c>
      <c r="N18" s="34">
        <v>178.5</v>
      </c>
      <c r="O18" s="26">
        <f t="shared" si="1"/>
        <v>59.5</v>
      </c>
      <c r="P18" s="1">
        <v>11</v>
      </c>
      <c r="Q18" s="94">
        <v>176.5</v>
      </c>
      <c r="R18" s="26">
        <f t="shared" si="2"/>
        <v>58.833333333333336</v>
      </c>
      <c r="S18" s="1">
        <v>11</v>
      </c>
      <c r="T18" s="17"/>
      <c r="U18" s="39">
        <f t="shared" si="3"/>
        <v>537.5</v>
      </c>
      <c r="V18" s="24">
        <f t="shared" si="4"/>
        <v>59.72222222222223</v>
      </c>
      <c r="W18" s="74" t="s">
        <v>36</v>
      </c>
    </row>
    <row r="19" spans="1:23" s="6" customFormat="1" ht="31.5" customHeight="1">
      <c r="A19" s="7">
        <v>11</v>
      </c>
      <c r="B19" s="58" t="s">
        <v>89</v>
      </c>
      <c r="C19" s="1"/>
      <c r="D19" s="2"/>
      <c r="E19" s="1" t="s">
        <v>7</v>
      </c>
      <c r="F19" s="90" t="s">
        <v>96</v>
      </c>
      <c r="G19" s="2"/>
      <c r="H19" s="2" t="s">
        <v>22</v>
      </c>
      <c r="I19" s="1" t="s">
        <v>22</v>
      </c>
      <c r="J19" s="1" t="s">
        <v>23</v>
      </c>
      <c r="K19" s="33">
        <v>174</v>
      </c>
      <c r="L19" s="26">
        <f t="shared" si="0"/>
        <v>58</v>
      </c>
      <c r="M19" s="1">
        <v>12</v>
      </c>
      <c r="N19" s="34">
        <v>179</v>
      </c>
      <c r="O19" s="26">
        <f t="shared" si="1"/>
        <v>59.666666666666664</v>
      </c>
      <c r="P19" s="1">
        <v>10</v>
      </c>
      <c r="Q19" s="94">
        <v>183</v>
      </c>
      <c r="R19" s="26">
        <f t="shared" si="2"/>
        <v>61</v>
      </c>
      <c r="S19" s="1">
        <v>10</v>
      </c>
      <c r="T19" s="17"/>
      <c r="U19" s="39">
        <f t="shared" si="3"/>
        <v>536</v>
      </c>
      <c r="V19" s="24">
        <f t="shared" si="4"/>
        <v>59.55555555555555</v>
      </c>
      <c r="W19" s="74" t="s">
        <v>36</v>
      </c>
    </row>
    <row r="20" spans="1:23" s="6" customFormat="1" ht="31.5" customHeight="1">
      <c r="A20" s="7">
        <v>12</v>
      </c>
      <c r="B20" s="47" t="s">
        <v>85</v>
      </c>
      <c r="C20" s="1"/>
      <c r="D20" s="2"/>
      <c r="E20" s="1" t="s">
        <v>7</v>
      </c>
      <c r="F20" s="90" t="s">
        <v>92</v>
      </c>
      <c r="G20" s="2"/>
      <c r="H20" s="1" t="s">
        <v>68</v>
      </c>
      <c r="I20" s="1" t="s">
        <v>180</v>
      </c>
      <c r="J20" s="1" t="s">
        <v>69</v>
      </c>
      <c r="K20" s="33">
        <v>176.5</v>
      </c>
      <c r="L20" s="26">
        <f>K20/3-0.5</f>
        <v>58.333333333333336</v>
      </c>
      <c r="M20" s="1">
        <v>11</v>
      </c>
      <c r="N20" s="34">
        <v>153.5</v>
      </c>
      <c r="O20" s="26">
        <f>N20/3-0.5</f>
        <v>50.666666666666664</v>
      </c>
      <c r="P20" s="1">
        <v>12</v>
      </c>
      <c r="Q20" s="94">
        <v>170</v>
      </c>
      <c r="R20" s="26">
        <f>Q20/3-0.5</f>
        <v>56.166666666666664</v>
      </c>
      <c r="S20" s="1">
        <v>12</v>
      </c>
      <c r="T20" s="17">
        <v>1</v>
      </c>
      <c r="U20" s="39">
        <f t="shared" si="3"/>
        <v>500</v>
      </c>
      <c r="V20" s="24">
        <f t="shared" si="4"/>
        <v>55.05555555555555</v>
      </c>
      <c r="W20" s="11" t="s">
        <v>7</v>
      </c>
    </row>
    <row r="21" spans="1:23" s="6" customFormat="1" ht="31.5" customHeight="1">
      <c r="A21" s="7"/>
      <c r="B21" s="58" t="s">
        <v>84</v>
      </c>
      <c r="C21" s="1"/>
      <c r="D21" s="2"/>
      <c r="E21" s="1" t="s">
        <v>7</v>
      </c>
      <c r="F21" s="92" t="s">
        <v>91</v>
      </c>
      <c r="G21" s="2"/>
      <c r="H21" s="2" t="s">
        <v>166</v>
      </c>
      <c r="I21" s="1" t="s">
        <v>167</v>
      </c>
      <c r="J21" s="1" t="s">
        <v>168</v>
      </c>
      <c r="K21" s="112" t="s">
        <v>111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4"/>
    </row>
    <row r="22" spans="1:23" s="6" customFormat="1" ht="31.5" customHeight="1">
      <c r="A22" s="7"/>
      <c r="B22" s="58" t="s">
        <v>86</v>
      </c>
      <c r="C22" s="1"/>
      <c r="D22" s="2"/>
      <c r="E22" s="1" t="s">
        <v>7</v>
      </c>
      <c r="F22" s="93" t="s">
        <v>93</v>
      </c>
      <c r="G22" s="2"/>
      <c r="H22" s="2" t="s">
        <v>166</v>
      </c>
      <c r="I22" s="1" t="s">
        <v>167</v>
      </c>
      <c r="J22" s="1" t="s">
        <v>168</v>
      </c>
      <c r="K22" s="112" t="s">
        <v>111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4"/>
    </row>
    <row r="23" spans="2:19" ht="33" customHeight="1">
      <c r="B23" s="18" t="s">
        <v>8</v>
      </c>
      <c r="C23" s="19"/>
      <c r="D23" s="20"/>
      <c r="E23" s="21"/>
      <c r="F23" s="28"/>
      <c r="H23" s="22"/>
      <c r="I23" s="22"/>
      <c r="J23" s="28" t="s">
        <v>59</v>
      </c>
      <c r="S23" s="8"/>
    </row>
    <row r="24" spans="1:22" s="3" customFormat="1" ht="33" customHeight="1">
      <c r="A24"/>
      <c r="B24" s="18" t="s">
        <v>9</v>
      </c>
      <c r="C24" s="19"/>
      <c r="D24" s="20"/>
      <c r="E24" s="21"/>
      <c r="F24" s="28"/>
      <c r="H24" s="22"/>
      <c r="I24" s="22"/>
      <c r="J24" s="28" t="s">
        <v>60</v>
      </c>
      <c r="K24" s="31"/>
      <c r="L24" s="25"/>
      <c r="M24"/>
      <c r="N24" s="10"/>
      <c r="O24" s="27"/>
      <c r="P24"/>
      <c r="Q24" s="31"/>
      <c r="R24" s="25"/>
      <c r="S24"/>
      <c r="T24" s="16"/>
      <c r="U24" s="16"/>
      <c r="V24" s="25"/>
    </row>
  </sheetData>
  <sheetProtection/>
  <mergeCells count="25">
    <mergeCell ref="A1:W1"/>
    <mergeCell ref="A3:W3"/>
    <mergeCell ref="A4:W4"/>
    <mergeCell ref="H7:H8"/>
    <mergeCell ref="W7:W8"/>
    <mergeCell ref="K7:M7"/>
    <mergeCell ref="Q7:S7"/>
    <mergeCell ref="T7:T8"/>
    <mergeCell ref="V7:V8"/>
    <mergeCell ref="J7:J8"/>
    <mergeCell ref="A5:W5"/>
    <mergeCell ref="I7:I8"/>
    <mergeCell ref="A7:A8"/>
    <mergeCell ref="A2:W2"/>
    <mergeCell ref="N7:P7"/>
    <mergeCell ref="U7:U8"/>
    <mergeCell ref="K21:W21"/>
    <mergeCell ref="K22:W22"/>
    <mergeCell ref="V6:W6"/>
    <mergeCell ref="B7:B8"/>
    <mergeCell ref="C7:C8"/>
    <mergeCell ref="D7:D8"/>
    <mergeCell ref="E7:E8"/>
    <mergeCell ref="F7:F8"/>
    <mergeCell ref="G7:G8"/>
  </mergeCells>
  <conditionalFormatting sqref="C22:D22 G22">
    <cfRule type="expression" priority="7" dxfId="1">
      <formula>'ППД(В)д'!#REF!&gt;1</formula>
    </cfRule>
    <cfRule type="cellIs" priority="8" dxfId="0" operator="greaterThan">
      <formula>'ППД(В)д'!#REF!&gt;1</formula>
    </cfRule>
  </conditionalFormatting>
  <conditionalFormatting sqref="G12:G13">
    <cfRule type="expression" priority="3" dxfId="75" stopIfTrue="1">
      <formula>'[1]DtППЮ'!#REF!&gt;1</formula>
    </cfRule>
    <cfRule type="cellIs" priority="4" dxfId="76" operator="greaterThan" stopIfTrue="1">
      <formula>'[1]DtППЮ'!#REF!&gt;1</formula>
    </cfRule>
  </conditionalFormatting>
  <conditionalFormatting sqref="F15">
    <cfRule type="expression" priority="5" dxfId="75" stopIfTrue="1">
      <formula>'[2]DtКПЮ'!#REF!&gt;1</formula>
    </cfRule>
    <cfRule type="cellIs" priority="6" dxfId="76" operator="greaterThan" stopIfTrue="1">
      <formula>'[2]DtКПЮ'!#REF!&gt;1</formula>
    </cfRule>
  </conditionalFormatting>
  <conditionalFormatting sqref="F16">
    <cfRule type="expression" priority="7" dxfId="75" stopIfTrue="1">
      <formula>'[2]DtКПД'!#REF!&gt;1</formula>
    </cfRule>
    <cfRule type="cellIs" priority="8" dxfId="76" operator="greaterThan" stopIfTrue="1">
      <formula>'[2]DtКПД'!#REF!&gt;1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SheetLayoutView="100" workbookViewId="0" topLeftCell="A1">
      <selection activeCell="W7" sqref="W7:W8"/>
    </sheetView>
  </sheetViews>
  <sheetFormatPr defaultColWidth="9.00390625" defaultRowHeight="12.75"/>
  <cols>
    <col min="1" max="1" width="4.375" style="0" customWidth="1"/>
    <col min="2" max="2" width="18.375" style="0" customWidth="1"/>
    <col min="3" max="3" width="7.125" style="4" hidden="1" customWidth="1"/>
    <col min="4" max="4" width="6.625" style="5" hidden="1" customWidth="1"/>
    <col min="5" max="5" width="6.00390625" style="0" customWidth="1"/>
    <col min="6" max="6" width="33.875" style="0" customWidth="1"/>
    <col min="7" max="7" width="5.125" style="0" hidden="1" customWidth="1"/>
    <col min="8" max="9" width="14.625" style="3" hidden="1" customWidth="1"/>
    <col min="10" max="10" width="17.0039062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4" ht="35.2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t="s">
        <v>51</v>
      </c>
    </row>
    <row r="2" spans="1:23" ht="21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2.5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2" ht="18">
      <c r="A4" s="128" t="s">
        <v>148</v>
      </c>
      <c r="B4" s="128"/>
      <c r="C4" s="128"/>
      <c r="D4" s="128"/>
      <c r="E4" s="128"/>
      <c r="F4" s="128"/>
      <c r="G4" s="128"/>
      <c r="H4" s="128"/>
      <c r="I4" s="128"/>
      <c r="J4" s="12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4" ht="18" customHeight="1">
      <c r="A5" s="121" t="s">
        <v>155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50"/>
      <c r="X5" t="s">
        <v>32</v>
      </c>
    </row>
    <row r="6" spans="1:24" ht="21" customHeight="1">
      <c r="A6" s="12" t="s">
        <v>63</v>
      </c>
      <c r="B6" s="12"/>
      <c r="C6" s="13"/>
      <c r="D6" s="14"/>
      <c r="E6" s="12"/>
      <c r="F6" s="12"/>
      <c r="G6" s="15"/>
      <c r="H6" s="40"/>
      <c r="I6" s="40"/>
      <c r="J6" s="40"/>
      <c r="K6" s="51"/>
      <c r="L6" s="52"/>
      <c r="M6" s="53"/>
      <c r="N6" s="54"/>
      <c r="O6" s="55"/>
      <c r="P6" s="53"/>
      <c r="Q6" s="51"/>
      <c r="R6" s="52"/>
      <c r="S6" s="53"/>
      <c r="T6" s="56"/>
      <c r="U6" s="56"/>
      <c r="V6" s="115" t="s">
        <v>140</v>
      </c>
      <c r="W6" s="115"/>
      <c r="X6" s="61"/>
    </row>
    <row r="7" spans="1:23" ht="44.25" customHeight="1">
      <c r="A7" s="124" t="s">
        <v>10</v>
      </c>
      <c r="B7" s="141" t="s">
        <v>0</v>
      </c>
      <c r="C7" s="141" t="s">
        <v>1</v>
      </c>
      <c r="D7" s="143" t="s">
        <v>2</v>
      </c>
      <c r="E7" s="151" t="s">
        <v>3</v>
      </c>
      <c r="F7" s="135" t="s">
        <v>4</v>
      </c>
      <c r="G7" s="137" t="s">
        <v>2</v>
      </c>
      <c r="H7" s="137" t="s">
        <v>5</v>
      </c>
      <c r="I7" s="122" t="s">
        <v>182</v>
      </c>
      <c r="J7" s="141" t="s">
        <v>6</v>
      </c>
      <c r="K7" s="105" t="s">
        <v>33</v>
      </c>
      <c r="L7" s="106"/>
      <c r="M7" s="107"/>
      <c r="N7" s="105" t="s">
        <v>16</v>
      </c>
      <c r="O7" s="106"/>
      <c r="P7" s="107"/>
      <c r="Q7" s="105" t="s">
        <v>34</v>
      </c>
      <c r="R7" s="106"/>
      <c r="S7" s="107"/>
      <c r="T7" s="98" t="s">
        <v>17</v>
      </c>
      <c r="U7" s="132" t="s">
        <v>42</v>
      </c>
      <c r="V7" s="153" t="s">
        <v>21</v>
      </c>
      <c r="W7" s="129" t="s">
        <v>43</v>
      </c>
    </row>
    <row r="8" spans="1:23" ht="44.25" customHeight="1">
      <c r="A8" s="125"/>
      <c r="B8" s="142"/>
      <c r="C8" s="142"/>
      <c r="D8" s="144"/>
      <c r="E8" s="152"/>
      <c r="F8" s="136"/>
      <c r="G8" s="104"/>
      <c r="H8" s="104"/>
      <c r="I8" s="123"/>
      <c r="J8" s="142"/>
      <c r="K8" s="32" t="s">
        <v>18</v>
      </c>
      <c r="L8" s="29" t="s">
        <v>19</v>
      </c>
      <c r="M8" s="30" t="s">
        <v>20</v>
      </c>
      <c r="N8" s="32" t="s">
        <v>18</v>
      </c>
      <c r="O8" s="29" t="s">
        <v>19</v>
      </c>
      <c r="P8" s="30" t="s">
        <v>20</v>
      </c>
      <c r="Q8" s="32" t="s">
        <v>18</v>
      </c>
      <c r="R8" s="29" t="s">
        <v>19</v>
      </c>
      <c r="S8" s="30" t="s">
        <v>20</v>
      </c>
      <c r="T8" s="99"/>
      <c r="U8" s="132"/>
      <c r="V8" s="154"/>
      <c r="W8" s="129"/>
    </row>
    <row r="9" spans="1:23" s="6" customFormat="1" ht="31.5" customHeight="1">
      <c r="A9" s="7">
        <v>1</v>
      </c>
      <c r="B9" s="77" t="s">
        <v>115</v>
      </c>
      <c r="C9" s="1"/>
      <c r="D9" s="2"/>
      <c r="E9" s="1">
        <v>1</v>
      </c>
      <c r="F9" s="37" t="s">
        <v>116</v>
      </c>
      <c r="G9" s="2"/>
      <c r="H9" s="1" t="s">
        <v>68</v>
      </c>
      <c r="I9" s="1" t="s">
        <v>190</v>
      </c>
      <c r="J9" s="1" t="s">
        <v>69</v>
      </c>
      <c r="K9" s="33">
        <v>231.5</v>
      </c>
      <c r="L9" s="26">
        <f>K9/3.7</f>
        <v>62.567567567567565</v>
      </c>
      <c r="M9" s="1">
        <v>1</v>
      </c>
      <c r="N9" s="34">
        <v>230.5</v>
      </c>
      <c r="O9" s="26">
        <f>N9/3.7</f>
        <v>62.29729729729729</v>
      </c>
      <c r="P9" s="1">
        <v>1</v>
      </c>
      <c r="Q9" s="94">
        <v>233</v>
      </c>
      <c r="R9" s="26">
        <f>Q9/3.7</f>
        <v>62.97297297297297</v>
      </c>
      <c r="S9" s="1">
        <v>1</v>
      </c>
      <c r="T9" s="17"/>
      <c r="U9" s="39">
        <f>K9+N9+Q9</f>
        <v>695</v>
      </c>
      <c r="V9" s="24">
        <f>AVERAGE(L9,O9,R9)</f>
        <v>62.6126126126126</v>
      </c>
      <c r="W9" s="11">
        <v>2</v>
      </c>
    </row>
    <row r="10" spans="1:23" s="6" customFormat="1" ht="31.5" customHeight="1">
      <c r="A10" s="7">
        <v>2</v>
      </c>
      <c r="B10" s="70" t="s">
        <v>15</v>
      </c>
      <c r="C10" s="1"/>
      <c r="D10" s="2"/>
      <c r="E10" s="1" t="s">
        <v>39</v>
      </c>
      <c r="F10" s="67" t="s">
        <v>25</v>
      </c>
      <c r="G10" s="2"/>
      <c r="H10" s="36" t="s">
        <v>13</v>
      </c>
      <c r="I10" s="36" t="s">
        <v>178</v>
      </c>
      <c r="J10" s="9" t="s">
        <v>170</v>
      </c>
      <c r="K10" s="33">
        <v>223.5</v>
      </c>
      <c r="L10" s="26">
        <f>K10/3.7</f>
        <v>60.4054054054054</v>
      </c>
      <c r="M10" s="1">
        <v>2</v>
      </c>
      <c r="N10" s="34">
        <v>227</v>
      </c>
      <c r="O10" s="26">
        <f>N10/3.7</f>
        <v>61.35135135135135</v>
      </c>
      <c r="P10" s="1">
        <v>2</v>
      </c>
      <c r="Q10" s="94">
        <v>224</v>
      </c>
      <c r="R10" s="26">
        <f>Q10/3.7</f>
        <v>60.54054054054054</v>
      </c>
      <c r="S10" s="1">
        <v>3</v>
      </c>
      <c r="T10" s="17"/>
      <c r="U10" s="39">
        <f>K10+N10+Q10</f>
        <v>674.5</v>
      </c>
      <c r="V10" s="24">
        <f>AVERAGE(L10,O10,R10)</f>
        <v>60.765765765765764</v>
      </c>
      <c r="W10" s="11">
        <v>3</v>
      </c>
    </row>
    <row r="11" spans="1:23" s="6" customFormat="1" ht="31.5" customHeight="1">
      <c r="A11" s="7">
        <v>3</v>
      </c>
      <c r="B11" s="77" t="s">
        <v>31</v>
      </c>
      <c r="C11" s="1"/>
      <c r="D11" s="2"/>
      <c r="E11" s="1">
        <v>2</v>
      </c>
      <c r="F11" s="67" t="s">
        <v>95</v>
      </c>
      <c r="G11" s="2"/>
      <c r="H11" s="36" t="s">
        <v>13</v>
      </c>
      <c r="I11" s="36" t="s">
        <v>178</v>
      </c>
      <c r="J11" s="9" t="s">
        <v>170</v>
      </c>
      <c r="K11" s="33">
        <v>219</v>
      </c>
      <c r="L11" s="26">
        <f>K11/3.7</f>
        <v>59.189189189189186</v>
      </c>
      <c r="M11" s="1">
        <v>3</v>
      </c>
      <c r="N11" s="34">
        <v>224.5</v>
      </c>
      <c r="O11" s="26">
        <f>N11/3.7</f>
        <v>60.67567567567567</v>
      </c>
      <c r="P11" s="1">
        <v>3</v>
      </c>
      <c r="Q11" s="94">
        <v>228</v>
      </c>
      <c r="R11" s="26">
        <f>Q11/3.7</f>
        <v>61.62162162162162</v>
      </c>
      <c r="S11" s="1">
        <v>2</v>
      </c>
      <c r="T11" s="17"/>
      <c r="U11" s="39">
        <f>K11+N11+Q11</f>
        <v>671.5</v>
      </c>
      <c r="V11" s="24">
        <f>AVERAGE(L11,O11,R11)</f>
        <v>60.4954954954955</v>
      </c>
      <c r="W11" s="11">
        <v>3</v>
      </c>
    </row>
    <row r="12" spans="2:19" ht="40.5" customHeight="1">
      <c r="B12" s="18" t="s">
        <v>8</v>
      </c>
      <c r="C12" s="19"/>
      <c r="D12" s="20"/>
      <c r="E12" s="21"/>
      <c r="F12" s="28"/>
      <c r="H12" s="22"/>
      <c r="I12" s="22"/>
      <c r="J12" s="28" t="s">
        <v>59</v>
      </c>
      <c r="S12" s="8"/>
    </row>
    <row r="13" spans="1:22" s="3" customFormat="1" ht="33" customHeight="1">
      <c r="A13"/>
      <c r="B13" s="18" t="s">
        <v>9</v>
      </c>
      <c r="C13" s="19"/>
      <c r="D13" s="20"/>
      <c r="E13" s="21"/>
      <c r="F13" s="28"/>
      <c r="H13" s="22"/>
      <c r="I13" s="22"/>
      <c r="J13" s="28" t="s">
        <v>60</v>
      </c>
      <c r="K13" s="31"/>
      <c r="L13" s="25"/>
      <c r="M13"/>
      <c r="N13" s="10"/>
      <c r="O13" s="27"/>
      <c r="P13"/>
      <c r="Q13" s="31"/>
      <c r="R13" s="25"/>
      <c r="S13"/>
      <c r="T13" s="16"/>
      <c r="U13" s="16"/>
      <c r="V13" s="25"/>
    </row>
  </sheetData>
  <sheetProtection/>
  <mergeCells count="23">
    <mergeCell ref="V6:W6"/>
    <mergeCell ref="F7:F8"/>
    <mergeCell ref="G7:G8"/>
    <mergeCell ref="H7:H8"/>
    <mergeCell ref="W7:W8"/>
    <mergeCell ref="K7:M7"/>
    <mergeCell ref="Q7:S7"/>
    <mergeCell ref="T7:T8"/>
    <mergeCell ref="I7:I8"/>
    <mergeCell ref="A4:V4"/>
    <mergeCell ref="A5:V5"/>
    <mergeCell ref="A1:W1"/>
    <mergeCell ref="A2:W2"/>
    <mergeCell ref="A3:W3"/>
    <mergeCell ref="E7:E8"/>
    <mergeCell ref="V7:V8"/>
    <mergeCell ref="J7:J8"/>
    <mergeCell ref="N7:P7"/>
    <mergeCell ref="U7:U8"/>
    <mergeCell ref="B7:B8"/>
    <mergeCell ref="C7:C8"/>
    <mergeCell ref="D7:D8"/>
    <mergeCell ref="A7:A8"/>
  </mergeCells>
  <printOptions horizontalCentered="1"/>
  <pageMargins left="0.1968503937007874" right="0.1968503937007874" top="0.52" bottom="0.1968503937007874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SheetLayoutView="100" workbookViewId="0" topLeftCell="A7">
      <selection activeCell="L21" sqref="L21"/>
    </sheetView>
  </sheetViews>
  <sheetFormatPr defaultColWidth="9.00390625" defaultRowHeight="12.75"/>
  <cols>
    <col min="1" max="1" width="4.375" style="0" customWidth="1"/>
    <col min="2" max="2" width="15.125" style="0" customWidth="1"/>
    <col min="3" max="3" width="7.125" style="4" hidden="1" customWidth="1"/>
    <col min="4" max="4" width="6.625" style="5" hidden="1" customWidth="1"/>
    <col min="5" max="5" width="6.25390625" style="0" customWidth="1"/>
    <col min="6" max="6" width="36.375" style="0" customWidth="1"/>
    <col min="7" max="7" width="5.125" style="0" hidden="1" customWidth="1"/>
    <col min="8" max="9" width="15.875" style="3" hidden="1" customWidth="1"/>
    <col min="10" max="10" width="17.00390625" style="3" customWidth="1"/>
    <col min="11" max="11" width="14.25390625" style="23" customWidth="1"/>
    <col min="12" max="12" width="15.00390625" style="0" customWidth="1"/>
    <col min="13" max="13" width="9.125" style="4" customWidth="1"/>
  </cols>
  <sheetData>
    <row r="1" spans="1:13" ht="35.2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8.5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28.5" customHeight="1">
      <c r="A3" s="128" t="s">
        <v>149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59" customFormat="1" ht="19.5" customHeight="1">
      <c r="A4" s="121" t="s">
        <v>197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4" ht="21" customHeight="1">
      <c r="A5" s="12" t="s">
        <v>63</v>
      </c>
      <c r="B5" s="12"/>
      <c r="C5" s="13"/>
      <c r="D5" s="14"/>
      <c r="E5" s="12"/>
      <c r="F5" s="12"/>
      <c r="G5" s="15"/>
      <c r="H5" s="40"/>
      <c r="I5" s="40"/>
      <c r="J5" s="40"/>
      <c r="K5" s="52"/>
      <c r="L5" s="159" t="s">
        <v>195</v>
      </c>
      <c r="M5" s="159"/>
      <c r="N5" s="61"/>
    </row>
    <row r="6" spans="1:13" ht="44.25" customHeight="1">
      <c r="A6" s="124" t="s">
        <v>10</v>
      </c>
      <c r="B6" s="116" t="s">
        <v>0</v>
      </c>
      <c r="C6" s="116" t="s">
        <v>1</v>
      </c>
      <c r="D6" s="117" t="s">
        <v>2</v>
      </c>
      <c r="E6" s="118" t="s">
        <v>3</v>
      </c>
      <c r="F6" s="119" t="s">
        <v>4</v>
      </c>
      <c r="G6" s="120" t="s">
        <v>2</v>
      </c>
      <c r="H6" s="120" t="s">
        <v>5</v>
      </c>
      <c r="I6" s="122" t="s">
        <v>182</v>
      </c>
      <c r="J6" s="116" t="s">
        <v>6</v>
      </c>
      <c r="K6" s="157" t="s">
        <v>198</v>
      </c>
      <c r="L6" s="158"/>
      <c r="M6" s="129" t="s">
        <v>152</v>
      </c>
    </row>
    <row r="7" spans="1:13" ht="44.25" customHeight="1">
      <c r="A7" s="125"/>
      <c r="B7" s="116"/>
      <c r="C7" s="116"/>
      <c r="D7" s="117"/>
      <c r="E7" s="118"/>
      <c r="F7" s="119"/>
      <c r="G7" s="120"/>
      <c r="H7" s="120"/>
      <c r="I7" s="123"/>
      <c r="J7" s="116"/>
      <c r="K7" s="75" t="s">
        <v>150</v>
      </c>
      <c r="L7" s="80" t="s">
        <v>151</v>
      </c>
      <c r="M7" s="129"/>
    </row>
    <row r="8" spans="1:13" s="6" customFormat="1" ht="31.5" customHeight="1">
      <c r="A8" s="7">
        <v>1</v>
      </c>
      <c r="B8" s="64" t="s">
        <v>71</v>
      </c>
      <c r="C8" s="1"/>
      <c r="D8" s="2"/>
      <c r="E8" s="1" t="s">
        <v>12</v>
      </c>
      <c r="F8" s="64" t="s">
        <v>77</v>
      </c>
      <c r="G8" s="2"/>
      <c r="H8" s="9" t="s">
        <v>169</v>
      </c>
      <c r="I8" s="38" t="s">
        <v>163</v>
      </c>
      <c r="J8" s="9" t="s">
        <v>170</v>
      </c>
      <c r="K8" s="81">
        <v>1</v>
      </c>
      <c r="L8" s="82">
        <v>1</v>
      </c>
      <c r="M8" s="11">
        <f aca="true" t="shared" si="0" ref="M8:M16">K8+L8</f>
        <v>2</v>
      </c>
    </row>
    <row r="9" spans="1:13" s="6" customFormat="1" ht="31.5" customHeight="1">
      <c r="A9" s="7">
        <v>2</v>
      </c>
      <c r="B9" s="76" t="s">
        <v>73</v>
      </c>
      <c r="C9" s="1"/>
      <c r="D9" s="2"/>
      <c r="E9" s="1" t="s">
        <v>12</v>
      </c>
      <c r="F9" s="37" t="s">
        <v>79</v>
      </c>
      <c r="G9" s="2"/>
      <c r="H9" s="1" t="s">
        <v>68</v>
      </c>
      <c r="I9" s="1" t="s">
        <v>174</v>
      </c>
      <c r="J9" s="1" t="s">
        <v>69</v>
      </c>
      <c r="K9" s="81">
        <v>4</v>
      </c>
      <c r="L9" s="82">
        <v>2</v>
      </c>
      <c r="M9" s="11">
        <f t="shared" si="0"/>
        <v>6</v>
      </c>
    </row>
    <row r="10" spans="1:13" s="6" customFormat="1" ht="31.5" customHeight="1">
      <c r="A10" s="7">
        <v>3</v>
      </c>
      <c r="B10" s="76" t="s">
        <v>72</v>
      </c>
      <c r="C10" s="1"/>
      <c r="D10" s="2"/>
      <c r="E10" s="1" t="s">
        <v>7</v>
      </c>
      <c r="F10" s="37" t="s">
        <v>78</v>
      </c>
      <c r="G10" s="2"/>
      <c r="H10" s="9" t="s">
        <v>159</v>
      </c>
      <c r="I10" s="1" t="s">
        <v>162</v>
      </c>
      <c r="J10" s="1" t="s">
        <v>161</v>
      </c>
      <c r="K10" s="81">
        <v>3</v>
      </c>
      <c r="L10" s="82">
        <v>3</v>
      </c>
      <c r="M10" s="11">
        <f t="shared" si="0"/>
        <v>6</v>
      </c>
    </row>
    <row r="11" spans="1:13" s="6" customFormat="1" ht="31.5" customHeight="1">
      <c r="A11" s="7">
        <v>4</v>
      </c>
      <c r="B11" s="77" t="s">
        <v>70</v>
      </c>
      <c r="C11" s="1"/>
      <c r="D11" s="2"/>
      <c r="E11" s="1" t="s">
        <v>12</v>
      </c>
      <c r="F11" s="66" t="s">
        <v>76</v>
      </c>
      <c r="G11" s="2"/>
      <c r="H11" s="87" t="s">
        <v>171</v>
      </c>
      <c r="I11" s="9" t="s">
        <v>172</v>
      </c>
      <c r="J11" s="9" t="s">
        <v>173</v>
      </c>
      <c r="K11" s="81">
        <v>2</v>
      </c>
      <c r="L11" s="82">
        <v>4</v>
      </c>
      <c r="M11" s="11">
        <f t="shared" si="0"/>
        <v>6</v>
      </c>
    </row>
    <row r="12" spans="1:13" s="6" customFormat="1" ht="31.5" customHeight="1">
      <c r="A12" s="7">
        <v>5</v>
      </c>
      <c r="B12" s="76" t="s">
        <v>74</v>
      </c>
      <c r="C12" s="1"/>
      <c r="D12" s="2"/>
      <c r="E12" s="1" t="s">
        <v>12</v>
      </c>
      <c r="F12" s="67" t="s">
        <v>81</v>
      </c>
      <c r="G12" s="2"/>
      <c r="H12" s="1" t="s">
        <v>35</v>
      </c>
      <c r="I12" s="1" t="s">
        <v>35</v>
      </c>
      <c r="J12" s="1" t="s">
        <v>181</v>
      </c>
      <c r="K12" s="81">
        <v>5</v>
      </c>
      <c r="L12" s="82">
        <v>7</v>
      </c>
      <c r="M12" s="11">
        <f t="shared" si="0"/>
        <v>12</v>
      </c>
    </row>
    <row r="13" spans="1:13" s="6" customFormat="1" ht="31.5" customHeight="1">
      <c r="A13" s="7">
        <v>6</v>
      </c>
      <c r="B13" s="48" t="s">
        <v>88</v>
      </c>
      <c r="C13" s="1"/>
      <c r="D13" s="2"/>
      <c r="E13" s="1" t="s">
        <v>36</v>
      </c>
      <c r="F13" s="67" t="s">
        <v>95</v>
      </c>
      <c r="G13" s="2"/>
      <c r="H13" s="36" t="s">
        <v>13</v>
      </c>
      <c r="I13" s="1" t="s">
        <v>178</v>
      </c>
      <c r="J13" s="9" t="s">
        <v>170</v>
      </c>
      <c r="K13" s="81">
        <v>9</v>
      </c>
      <c r="L13" s="82">
        <v>5</v>
      </c>
      <c r="M13" s="11">
        <f t="shared" si="0"/>
        <v>14</v>
      </c>
    </row>
    <row r="14" spans="1:13" s="6" customFormat="1" ht="31.5" customHeight="1">
      <c r="A14" s="7">
        <v>7</v>
      </c>
      <c r="B14" s="48" t="s">
        <v>75</v>
      </c>
      <c r="C14" s="1"/>
      <c r="D14" s="2"/>
      <c r="E14" s="1" t="s">
        <v>12</v>
      </c>
      <c r="F14" s="76" t="s">
        <v>82</v>
      </c>
      <c r="G14" s="2"/>
      <c r="H14" s="9" t="s">
        <v>177</v>
      </c>
      <c r="I14" s="9" t="s">
        <v>172</v>
      </c>
      <c r="J14" s="9" t="s">
        <v>173</v>
      </c>
      <c r="K14" s="81">
        <v>8</v>
      </c>
      <c r="L14" s="82">
        <v>8</v>
      </c>
      <c r="M14" s="11">
        <f t="shared" si="0"/>
        <v>16</v>
      </c>
    </row>
    <row r="15" spans="1:13" s="6" customFormat="1" ht="31.5" customHeight="1">
      <c r="A15" s="7">
        <v>8</v>
      </c>
      <c r="B15" s="70" t="s">
        <v>24</v>
      </c>
      <c r="C15" s="1"/>
      <c r="D15" s="2"/>
      <c r="E15" s="1" t="s">
        <v>12</v>
      </c>
      <c r="F15" s="67" t="s">
        <v>80</v>
      </c>
      <c r="G15" s="2"/>
      <c r="H15" s="1" t="s">
        <v>176</v>
      </c>
      <c r="I15" s="1" t="s">
        <v>22</v>
      </c>
      <c r="J15" s="1" t="s">
        <v>23</v>
      </c>
      <c r="K15" s="81">
        <v>7</v>
      </c>
      <c r="L15" s="82">
        <v>10</v>
      </c>
      <c r="M15" s="11">
        <f t="shared" si="0"/>
        <v>17</v>
      </c>
    </row>
    <row r="16" spans="1:13" s="6" customFormat="1" ht="31.5" customHeight="1">
      <c r="A16" s="7">
        <v>9</v>
      </c>
      <c r="B16" s="76" t="s">
        <v>83</v>
      </c>
      <c r="C16" s="1"/>
      <c r="D16" s="2"/>
      <c r="E16" s="1" t="s">
        <v>7</v>
      </c>
      <c r="F16" s="67" t="s">
        <v>90</v>
      </c>
      <c r="G16" s="2"/>
      <c r="H16" s="36" t="s">
        <v>179</v>
      </c>
      <c r="I16" s="36" t="s">
        <v>178</v>
      </c>
      <c r="J16" s="9" t="s">
        <v>170</v>
      </c>
      <c r="K16" s="81">
        <v>10</v>
      </c>
      <c r="L16" s="82">
        <v>9</v>
      </c>
      <c r="M16" s="11">
        <f t="shared" si="0"/>
        <v>19</v>
      </c>
    </row>
    <row r="17" spans="1:13" s="6" customFormat="1" ht="31.5" customHeight="1">
      <c r="A17" s="7"/>
      <c r="B17" s="70" t="s">
        <v>87</v>
      </c>
      <c r="C17" s="1"/>
      <c r="D17" s="2"/>
      <c r="E17" s="1" t="s">
        <v>7</v>
      </c>
      <c r="F17" s="68" t="s">
        <v>94</v>
      </c>
      <c r="G17" s="2"/>
      <c r="H17" s="100" t="s">
        <v>159</v>
      </c>
      <c r="I17" s="36" t="s">
        <v>160</v>
      </c>
      <c r="J17" s="9" t="s">
        <v>161</v>
      </c>
      <c r="K17" s="81">
        <v>6</v>
      </c>
      <c r="L17" s="82" t="s">
        <v>196</v>
      </c>
      <c r="M17" s="11"/>
    </row>
    <row r="18" spans="1:13" s="6" customFormat="1" ht="31.5" customHeight="1">
      <c r="A18" s="7"/>
      <c r="B18" s="58" t="s">
        <v>89</v>
      </c>
      <c r="C18" s="1"/>
      <c r="D18" s="2"/>
      <c r="E18" s="1" t="s">
        <v>7</v>
      </c>
      <c r="F18" s="67" t="s">
        <v>96</v>
      </c>
      <c r="G18" s="2"/>
      <c r="H18" s="2" t="s">
        <v>22</v>
      </c>
      <c r="I18" s="1" t="s">
        <v>22</v>
      </c>
      <c r="J18" s="1" t="s">
        <v>23</v>
      </c>
      <c r="K18" s="81">
        <v>11</v>
      </c>
      <c r="L18" s="82" t="s">
        <v>196</v>
      </c>
      <c r="M18" s="11"/>
    </row>
    <row r="19" spans="1:13" s="6" customFormat="1" ht="31.5" customHeight="1">
      <c r="A19" s="7"/>
      <c r="B19" s="76" t="s">
        <v>85</v>
      </c>
      <c r="C19" s="1"/>
      <c r="D19" s="2"/>
      <c r="E19" s="1" t="s">
        <v>7</v>
      </c>
      <c r="F19" s="67" t="s">
        <v>92</v>
      </c>
      <c r="G19" s="2"/>
      <c r="H19" s="1" t="s">
        <v>68</v>
      </c>
      <c r="I19" s="1" t="s">
        <v>180</v>
      </c>
      <c r="J19" s="1" t="s">
        <v>69</v>
      </c>
      <c r="K19" s="81">
        <v>12</v>
      </c>
      <c r="L19" s="82" t="s">
        <v>196</v>
      </c>
      <c r="M19" s="11"/>
    </row>
    <row r="20" spans="1:13" s="6" customFormat="1" ht="36" customHeight="1">
      <c r="A20" s="7"/>
      <c r="B20" s="58" t="s">
        <v>84</v>
      </c>
      <c r="C20" s="1"/>
      <c r="D20" s="2"/>
      <c r="E20" s="1" t="s">
        <v>7</v>
      </c>
      <c r="F20" s="69" t="s">
        <v>91</v>
      </c>
      <c r="G20" s="2"/>
      <c r="H20" s="2" t="s">
        <v>166</v>
      </c>
      <c r="I20" s="1" t="s">
        <v>167</v>
      </c>
      <c r="J20" s="1" t="s">
        <v>168</v>
      </c>
      <c r="K20" s="33" t="s">
        <v>48</v>
      </c>
      <c r="L20" s="82" t="s">
        <v>196</v>
      </c>
      <c r="M20" s="62"/>
    </row>
    <row r="21" spans="1:13" s="6" customFormat="1" ht="34.5" customHeight="1">
      <c r="A21" s="7"/>
      <c r="B21" s="58" t="s">
        <v>86</v>
      </c>
      <c r="C21" s="1"/>
      <c r="D21" s="2"/>
      <c r="E21" s="1" t="s">
        <v>7</v>
      </c>
      <c r="F21" s="49" t="s">
        <v>93</v>
      </c>
      <c r="G21" s="2"/>
      <c r="H21" s="2" t="s">
        <v>166</v>
      </c>
      <c r="I21" s="1" t="s">
        <v>167</v>
      </c>
      <c r="J21" s="1" t="s">
        <v>168</v>
      </c>
      <c r="K21" s="33" t="s">
        <v>48</v>
      </c>
      <c r="L21" s="82" t="s">
        <v>196</v>
      </c>
      <c r="M21" s="62"/>
    </row>
    <row r="22" spans="2:10" ht="33" customHeight="1">
      <c r="B22" s="18" t="s">
        <v>8</v>
      </c>
      <c r="C22" s="19"/>
      <c r="D22" s="20"/>
      <c r="E22" s="21"/>
      <c r="F22" s="28"/>
      <c r="H22" s="22"/>
      <c r="I22" s="22"/>
      <c r="J22" s="28" t="s">
        <v>59</v>
      </c>
    </row>
    <row r="23" spans="1:12" s="3" customFormat="1" ht="33" customHeight="1">
      <c r="A23"/>
      <c r="B23" s="18" t="s">
        <v>9</v>
      </c>
      <c r="C23" s="19"/>
      <c r="D23" s="20"/>
      <c r="E23" s="21"/>
      <c r="F23" s="28"/>
      <c r="H23" s="22"/>
      <c r="I23" s="22"/>
      <c r="J23" s="28" t="s">
        <v>60</v>
      </c>
      <c r="K23" s="25"/>
      <c r="L23"/>
    </row>
  </sheetData>
  <sheetProtection/>
  <mergeCells count="17">
    <mergeCell ref="L5:M5"/>
    <mergeCell ref="E6:E7"/>
    <mergeCell ref="J6:J7"/>
    <mergeCell ref="F6:F7"/>
    <mergeCell ref="G6:G7"/>
    <mergeCell ref="H6:H7"/>
    <mergeCell ref="M6:M7"/>
    <mergeCell ref="A2:M2"/>
    <mergeCell ref="A1:M1"/>
    <mergeCell ref="A3:M3"/>
    <mergeCell ref="A4:M4"/>
    <mergeCell ref="D6:D7"/>
    <mergeCell ref="A6:A7"/>
    <mergeCell ref="I6:I7"/>
    <mergeCell ref="K6:L6"/>
    <mergeCell ref="B6:B7"/>
    <mergeCell ref="C6:C7"/>
  </mergeCells>
  <conditionalFormatting sqref="C21:D21 G21">
    <cfRule type="expression" priority="1" dxfId="75" stopIfTrue="1">
      <formula>'Абс.перв.дети'!#REF!&gt;1</formula>
    </cfRule>
    <cfRule type="cellIs" priority="2" dxfId="76" operator="greaterThan" stopIfTrue="1">
      <formula>'Абс.перв.дети'!#REF!&gt;1</formula>
    </cfRule>
  </conditionalFormatting>
  <conditionalFormatting sqref="G11:G12">
    <cfRule type="expression" priority="3" dxfId="75" stopIfTrue="1">
      <formula>'[1]DtППЮ'!#REF!&gt;1</formula>
    </cfRule>
    <cfRule type="cellIs" priority="4" dxfId="76" operator="greaterThan" stopIfTrue="1">
      <formula>'[1]DtППЮ'!#REF!&gt;1</formula>
    </cfRule>
  </conditionalFormatting>
  <conditionalFormatting sqref="F14">
    <cfRule type="expression" priority="5" dxfId="75" stopIfTrue="1">
      <formula>'[2]DtКПЮ'!#REF!&gt;1</formula>
    </cfRule>
    <cfRule type="cellIs" priority="6" dxfId="76" operator="greaterThan" stopIfTrue="1">
      <formula>'[2]DtКПЮ'!#REF!&gt;1</formula>
    </cfRule>
  </conditionalFormatting>
  <conditionalFormatting sqref="F15">
    <cfRule type="expression" priority="7" dxfId="75" stopIfTrue="1">
      <formula>'[2]DtКПД'!#REF!&gt;1</formula>
    </cfRule>
    <cfRule type="cellIs" priority="8" dxfId="76" operator="greaterThan" stopIfTrue="1">
      <formula>'[2]DtКПД'!#REF!&gt;1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BreakPreview" zoomScaleSheetLayoutView="100" workbookViewId="0" topLeftCell="A1">
      <selection activeCell="L7" sqref="L7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7.125" style="4" hidden="1" customWidth="1"/>
    <col min="4" max="4" width="6.625" style="5" hidden="1" customWidth="1"/>
    <col min="5" max="5" width="8.375" style="0" customWidth="1"/>
    <col min="6" max="6" width="33.875" style="0" customWidth="1"/>
    <col min="7" max="7" width="5.125" style="0" hidden="1" customWidth="1"/>
    <col min="8" max="8" width="14.625" style="3" hidden="1" customWidth="1"/>
    <col min="9" max="9" width="0.12890625" style="3" customWidth="1"/>
    <col min="10" max="10" width="17.00390625" style="3" customWidth="1"/>
    <col min="11" max="11" width="13.75390625" style="16" customWidth="1"/>
    <col min="12" max="12" width="14.75390625" style="23" customWidth="1"/>
    <col min="13" max="13" width="13.25390625" style="4" customWidth="1"/>
  </cols>
  <sheetData>
    <row r="1" spans="1:17" ht="35.2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09"/>
      <c r="O1" s="109"/>
      <c r="P1" s="109"/>
      <c r="Q1" s="109"/>
    </row>
    <row r="2" spans="1:17" ht="34.5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09"/>
      <c r="O2" s="109"/>
      <c r="P2" s="109"/>
      <c r="Q2" s="109"/>
    </row>
    <row r="3" spans="1:17" ht="27.75" customHeight="1">
      <c r="A3" s="128" t="s">
        <v>199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09"/>
      <c r="O3" s="109"/>
      <c r="P3" s="109"/>
      <c r="Q3" s="109"/>
    </row>
    <row r="4" spans="1:17" ht="17.25" customHeight="1">
      <c r="A4" s="121" t="s">
        <v>197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50"/>
      <c r="N4" s="109"/>
      <c r="O4" s="109"/>
      <c r="P4" s="109"/>
      <c r="Q4" s="109"/>
    </row>
    <row r="5" spans="1:17" ht="21" customHeight="1">
      <c r="A5" s="12" t="s">
        <v>63</v>
      </c>
      <c r="B5" s="12"/>
      <c r="C5" s="13"/>
      <c r="D5" s="14"/>
      <c r="E5" s="12"/>
      <c r="F5" s="12"/>
      <c r="G5" s="15"/>
      <c r="H5" s="40"/>
      <c r="I5" s="40"/>
      <c r="J5" s="40"/>
      <c r="K5" s="56"/>
      <c r="L5" s="115" t="s">
        <v>195</v>
      </c>
      <c r="M5" s="115"/>
      <c r="N5" s="61"/>
      <c r="O5" s="109"/>
      <c r="P5" s="109"/>
      <c r="Q5" s="109"/>
    </row>
    <row r="6" spans="1:17" ht="44.25" customHeight="1">
      <c r="A6" s="124" t="s">
        <v>10</v>
      </c>
      <c r="B6" s="141" t="s">
        <v>0</v>
      </c>
      <c r="C6" s="141" t="s">
        <v>1</v>
      </c>
      <c r="D6" s="143" t="s">
        <v>2</v>
      </c>
      <c r="E6" s="151" t="s">
        <v>3</v>
      </c>
      <c r="F6" s="135" t="s">
        <v>4</v>
      </c>
      <c r="G6" s="137" t="s">
        <v>2</v>
      </c>
      <c r="H6" s="137" t="s">
        <v>5</v>
      </c>
      <c r="I6" s="122" t="s">
        <v>182</v>
      </c>
      <c r="J6" s="141" t="s">
        <v>6</v>
      </c>
      <c r="K6" s="160" t="s">
        <v>198</v>
      </c>
      <c r="L6" s="161"/>
      <c r="M6" s="129" t="s">
        <v>152</v>
      </c>
      <c r="N6" s="109"/>
      <c r="O6" s="109"/>
      <c r="P6" s="109"/>
      <c r="Q6" s="109"/>
    </row>
    <row r="7" spans="1:13" ht="44.25" customHeight="1">
      <c r="A7" s="125"/>
      <c r="B7" s="142"/>
      <c r="C7" s="142"/>
      <c r="D7" s="144"/>
      <c r="E7" s="152"/>
      <c r="F7" s="136"/>
      <c r="G7" s="104"/>
      <c r="H7" s="104"/>
      <c r="I7" s="123"/>
      <c r="J7" s="142"/>
      <c r="K7" s="102" t="s">
        <v>200</v>
      </c>
      <c r="L7" s="85" t="s">
        <v>201</v>
      </c>
      <c r="M7" s="129"/>
    </row>
    <row r="8" spans="1:13" s="6" customFormat="1" ht="31.5" customHeight="1">
      <c r="A8" s="7">
        <v>1</v>
      </c>
      <c r="B8" s="76" t="s">
        <v>115</v>
      </c>
      <c r="C8" s="1"/>
      <c r="D8" s="2"/>
      <c r="E8" s="1">
        <v>1</v>
      </c>
      <c r="F8" s="37" t="s">
        <v>116</v>
      </c>
      <c r="G8" s="2"/>
      <c r="H8" s="1" t="s">
        <v>68</v>
      </c>
      <c r="I8" s="1" t="s">
        <v>190</v>
      </c>
      <c r="J8" s="1" t="s">
        <v>69</v>
      </c>
      <c r="K8" s="103">
        <v>2</v>
      </c>
      <c r="L8" s="108">
        <v>1</v>
      </c>
      <c r="M8" s="108">
        <v>3</v>
      </c>
    </row>
    <row r="9" spans="1:13" s="6" customFormat="1" ht="31.5" customHeight="1">
      <c r="A9" s="7">
        <v>2</v>
      </c>
      <c r="B9" s="77" t="s">
        <v>31</v>
      </c>
      <c r="C9" s="1"/>
      <c r="D9" s="2"/>
      <c r="E9" s="1">
        <v>2</v>
      </c>
      <c r="F9" s="67" t="s">
        <v>95</v>
      </c>
      <c r="G9" s="2"/>
      <c r="H9" s="1" t="s">
        <v>13</v>
      </c>
      <c r="I9" s="1" t="s">
        <v>178</v>
      </c>
      <c r="J9" s="9" t="s">
        <v>170</v>
      </c>
      <c r="K9" s="103">
        <v>3</v>
      </c>
      <c r="L9" s="108">
        <v>3</v>
      </c>
      <c r="M9" s="108">
        <v>6</v>
      </c>
    </row>
    <row r="10" spans="1:13" s="6" customFormat="1" ht="31.5" customHeight="1">
      <c r="A10" s="7">
        <v>3</v>
      </c>
      <c r="B10" s="70" t="s">
        <v>15</v>
      </c>
      <c r="C10" s="1"/>
      <c r="D10" s="2"/>
      <c r="E10" s="1" t="s">
        <v>39</v>
      </c>
      <c r="F10" s="67" t="s">
        <v>25</v>
      </c>
      <c r="G10" s="2"/>
      <c r="H10" s="36" t="s">
        <v>13</v>
      </c>
      <c r="I10" s="36" t="s">
        <v>178</v>
      </c>
      <c r="J10" s="9" t="s">
        <v>170</v>
      </c>
      <c r="K10" s="103">
        <v>5</v>
      </c>
      <c r="L10" s="108">
        <v>2</v>
      </c>
      <c r="M10" s="108">
        <v>7</v>
      </c>
    </row>
    <row r="11" spans="1:13" s="6" customFormat="1" ht="31.5" customHeight="1">
      <c r="A11" s="7"/>
      <c r="B11" s="76" t="s">
        <v>70</v>
      </c>
      <c r="C11" s="1"/>
      <c r="D11" s="2"/>
      <c r="E11" s="1" t="s">
        <v>12</v>
      </c>
      <c r="F11" s="72" t="s">
        <v>112</v>
      </c>
      <c r="G11" s="2"/>
      <c r="H11" s="101" t="s">
        <v>174</v>
      </c>
      <c r="I11" s="9" t="s">
        <v>172</v>
      </c>
      <c r="J11" s="9" t="s">
        <v>173</v>
      </c>
      <c r="K11" s="103">
        <v>1</v>
      </c>
      <c r="L11" s="82" t="s">
        <v>196</v>
      </c>
      <c r="M11" s="108"/>
    </row>
    <row r="12" spans="1:13" s="6" customFormat="1" ht="31.5" customHeight="1">
      <c r="A12" s="7"/>
      <c r="B12" s="70" t="s">
        <v>117</v>
      </c>
      <c r="C12" s="1"/>
      <c r="D12" s="2"/>
      <c r="E12" s="1">
        <v>2</v>
      </c>
      <c r="F12" s="67" t="s">
        <v>118</v>
      </c>
      <c r="G12" s="2"/>
      <c r="H12" s="36" t="s">
        <v>156</v>
      </c>
      <c r="I12" s="36" t="s">
        <v>157</v>
      </c>
      <c r="J12" s="1" t="s">
        <v>45</v>
      </c>
      <c r="K12" s="103">
        <v>4</v>
      </c>
      <c r="L12" s="108" t="s">
        <v>196</v>
      </c>
      <c r="M12" s="108"/>
    </row>
    <row r="13" spans="2:10" ht="40.5" customHeight="1">
      <c r="B13" s="18" t="s">
        <v>8</v>
      </c>
      <c r="C13" s="19"/>
      <c r="D13" s="20"/>
      <c r="E13" s="21"/>
      <c r="F13" s="28"/>
      <c r="H13" s="22"/>
      <c r="I13" s="22"/>
      <c r="J13" s="28" t="s">
        <v>59</v>
      </c>
    </row>
    <row r="14" spans="1:12" s="3" customFormat="1" ht="33" customHeight="1">
      <c r="A14"/>
      <c r="B14" s="18" t="s">
        <v>9</v>
      </c>
      <c r="C14" s="19"/>
      <c r="D14" s="20"/>
      <c r="E14" s="21"/>
      <c r="F14" s="28"/>
      <c r="H14" s="22"/>
      <c r="I14" s="22"/>
      <c r="J14" s="28" t="s">
        <v>60</v>
      </c>
      <c r="K14" s="16"/>
      <c r="L14" s="25"/>
    </row>
  </sheetData>
  <sheetProtection/>
  <mergeCells count="17">
    <mergeCell ref="A1:M1"/>
    <mergeCell ref="A2:M2"/>
    <mergeCell ref="A3:M3"/>
    <mergeCell ref="F6:F7"/>
    <mergeCell ref="G6:G7"/>
    <mergeCell ref="H6:H7"/>
    <mergeCell ref="M6:M7"/>
    <mergeCell ref="I6:I7"/>
    <mergeCell ref="A6:A7"/>
    <mergeCell ref="E6:E7"/>
    <mergeCell ref="J6:J7"/>
    <mergeCell ref="A4:L4"/>
    <mergeCell ref="L5:M5"/>
    <mergeCell ref="K6:L6"/>
    <mergeCell ref="B6:B7"/>
    <mergeCell ref="C6:C7"/>
    <mergeCell ref="D6:D7"/>
  </mergeCells>
  <printOptions horizontalCentered="1"/>
  <pageMargins left="0.1968503937007874" right="0.1968503937007874" top="0.36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SheetLayoutView="100" workbookViewId="0" topLeftCell="A1">
      <selection activeCell="F19" sqref="F19"/>
    </sheetView>
  </sheetViews>
  <sheetFormatPr defaultColWidth="9.00390625" defaultRowHeight="12.75"/>
  <cols>
    <col min="1" max="1" width="4.375" style="0" customWidth="1"/>
    <col min="2" max="2" width="15.125" style="0" customWidth="1"/>
    <col min="3" max="3" width="7.125" style="4" hidden="1" customWidth="1"/>
    <col min="4" max="4" width="6.625" style="5" hidden="1" customWidth="1"/>
    <col min="5" max="5" width="6.25390625" style="0" customWidth="1"/>
    <col min="6" max="6" width="36.375" style="0" customWidth="1"/>
    <col min="7" max="7" width="5.125" style="0" hidden="1" customWidth="1"/>
    <col min="8" max="9" width="15.875" style="3" hidden="1" customWidth="1"/>
    <col min="10" max="10" width="17.00390625" style="3" customWidth="1"/>
    <col min="11" max="11" width="14.25390625" style="23" customWidth="1"/>
    <col min="12" max="12" width="15.00390625" style="0" customWidth="1"/>
    <col min="13" max="13" width="9.125" style="4" customWidth="1"/>
  </cols>
  <sheetData>
    <row r="1" spans="1:13" ht="35.2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8.5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28.5" customHeight="1">
      <c r="A3" s="128" t="s">
        <v>202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3.5" customHeight="1">
      <c r="A4" s="162" t="s">
        <v>203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s="59" customFormat="1" ht="19.5" customHeight="1">
      <c r="A5" s="121" t="s">
        <v>197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ht="21" customHeight="1">
      <c r="A6" s="12" t="s">
        <v>63</v>
      </c>
      <c r="B6" s="12"/>
      <c r="C6" s="13"/>
      <c r="D6" s="14"/>
      <c r="E6" s="12"/>
      <c r="F6" s="12"/>
      <c r="G6" s="15"/>
      <c r="H6" s="40"/>
      <c r="I6" s="40"/>
      <c r="J6" s="40"/>
      <c r="K6" s="52"/>
      <c r="L6" s="159" t="s">
        <v>195</v>
      </c>
      <c r="M6" s="159"/>
      <c r="N6" s="61"/>
    </row>
    <row r="7" spans="1:13" ht="44.25" customHeight="1">
      <c r="A7" s="124" t="s">
        <v>10</v>
      </c>
      <c r="B7" s="116" t="s">
        <v>0</v>
      </c>
      <c r="C7" s="116" t="s">
        <v>1</v>
      </c>
      <c r="D7" s="117" t="s">
        <v>2</v>
      </c>
      <c r="E7" s="118" t="s">
        <v>3</v>
      </c>
      <c r="F7" s="119" t="s">
        <v>4</v>
      </c>
      <c r="G7" s="120" t="s">
        <v>2</v>
      </c>
      <c r="H7" s="120" t="s">
        <v>5</v>
      </c>
      <c r="I7" s="122" t="s">
        <v>182</v>
      </c>
      <c r="J7" s="116" t="s">
        <v>6</v>
      </c>
      <c r="K7" s="157" t="s">
        <v>198</v>
      </c>
      <c r="L7" s="158"/>
      <c r="M7" s="129" t="s">
        <v>152</v>
      </c>
    </row>
    <row r="8" spans="1:13" ht="44.25" customHeight="1">
      <c r="A8" s="125"/>
      <c r="B8" s="116"/>
      <c r="C8" s="116"/>
      <c r="D8" s="117"/>
      <c r="E8" s="118"/>
      <c r="F8" s="119"/>
      <c r="G8" s="120"/>
      <c r="H8" s="120"/>
      <c r="I8" s="123"/>
      <c r="J8" s="116"/>
      <c r="K8" s="110" t="s">
        <v>204</v>
      </c>
      <c r="L8" s="111" t="s">
        <v>205</v>
      </c>
      <c r="M8" s="129"/>
    </row>
    <row r="9" spans="1:13" s="6" customFormat="1" ht="31.5" customHeight="1">
      <c r="A9" s="7">
        <v>1</v>
      </c>
      <c r="B9" s="70" t="s">
        <v>24</v>
      </c>
      <c r="C9" s="1"/>
      <c r="D9" s="2"/>
      <c r="E9" s="1" t="s">
        <v>12</v>
      </c>
      <c r="F9" s="69" t="s">
        <v>133</v>
      </c>
      <c r="G9" s="2"/>
      <c r="H9" s="1" t="s">
        <v>22</v>
      </c>
      <c r="I9" s="1" t="s">
        <v>22</v>
      </c>
      <c r="J9" s="1" t="s">
        <v>23</v>
      </c>
      <c r="K9" s="81">
        <v>1</v>
      </c>
      <c r="L9" s="82">
        <v>1</v>
      </c>
      <c r="M9" s="11">
        <f>K9+L9</f>
        <v>2</v>
      </c>
    </row>
    <row r="10" spans="1:13" s="6" customFormat="1" ht="31.5" customHeight="1">
      <c r="A10" s="7">
        <v>2</v>
      </c>
      <c r="B10" s="64" t="s">
        <v>124</v>
      </c>
      <c r="C10" s="1"/>
      <c r="D10" s="2"/>
      <c r="E10" s="1" t="s">
        <v>14</v>
      </c>
      <c r="F10" s="47" t="s">
        <v>132</v>
      </c>
      <c r="G10" s="2"/>
      <c r="H10" s="163" t="s">
        <v>166</v>
      </c>
      <c r="I10" s="9" t="s">
        <v>172</v>
      </c>
      <c r="J10" s="9" t="s">
        <v>173</v>
      </c>
      <c r="K10" s="81">
        <v>4</v>
      </c>
      <c r="L10" s="82">
        <v>2</v>
      </c>
      <c r="M10" s="11">
        <f>K10+L10</f>
        <v>6</v>
      </c>
    </row>
    <row r="11" spans="1:13" s="6" customFormat="1" ht="31.5" customHeight="1">
      <c r="A11" s="7">
        <v>3</v>
      </c>
      <c r="B11" s="47" t="s">
        <v>74</v>
      </c>
      <c r="C11" s="1"/>
      <c r="D11" s="2"/>
      <c r="E11" s="1" t="s">
        <v>12</v>
      </c>
      <c r="F11" s="67" t="s">
        <v>128</v>
      </c>
      <c r="G11" s="2"/>
      <c r="H11" s="1" t="s">
        <v>35</v>
      </c>
      <c r="I11" s="1" t="s">
        <v>35</v>
      </c>
      <c r="J11" s="1" t="s">
        <v>175</v>
      </c>
      <c r="K11" s="81">
        <v>7</v>
      </c>
      <c r="L11" s="82">
        <v>3</v>
      </c>
      <c r="M11" s="11">
        <f>K11+L11</f>
        <v>10</v>
      </c>
    </row>
    <row r="12" spans="1:13" s="6" customFormat="1" ht="31.5" customHeight="1">
      <c r="A12" s="7">
        <v>4</v>
      </c>
      <c r="B12" s="88" t="s">
        <v>123</v>
      </c>
      <c r="C12" s="1"/>
      <c r="D12" s="2"/>
      <c r="E12" s="1" t="s">
        <v>12</v>
      </c>
      <c r="F12" s="73" t="s">
        <v>130</v>
      </c>
      <c r="G12" s="2"/>
      <c r="H12" s="87" t="s">
        <v>166</v>
      </c>
      <c r="I12" s="9" t="s">
        <v>172</v>
      </c>
      <c r="J12" s="9" t="s">
        <v>173</v>
      </c>
      <c r="K12" s="81">
        <v>6</v>
      </c>
      <c r="L12" s="82">
        <v>4</v>
      </c>
      <c r="M12" s="11">
        <f>K12+L12</f>
        <v>10</v>
      </c>
    </row>
    <row r="13" spans="1:13" s="6" customFormat="1" ht="31.5" customHeight="1">
      <c r="A13" s="7">
        <v>5</v>
      </c>
      <c r="B13" s="58" t="s">
        <v>38</v>
      </c>
      <c r="C13" s="1"/>
      <c r="D13" s="2"/>
      <c r="E13" s="1" t="s">
        <v>36</v>
      </c>
      <c r="F13" s="69" t="s">
        <v>131</v>
      </c>
      <c r="G13" s="2"/>
      <c r="H13" s="1" t="s">
        <v>22</v>
      </c>
      <c r="I13" s="1" t="s">
        <v>22</v>
      </c>
      <c r="J13" s="1" t="s">
        <v>23</v>
      </c>
      <c r="K13" s="81">
        <v>8</v>
      </c>
      <c r="L13" s="82">
        <v>5</v>
      </c>
      <c r="M13" s="11">
        <f>K13+L13</f>
        <v>13</v>
      </c>
    </row>
    <row r="14" spans="1:13" s="6" customFormat="1" ht="31.5" customHeight="1">
      <c r="A14" s="7"/>
      <c r="B14" s="70" t="s">
        <v>126</v>
      </c>
      <c r="C14" s="1"/>
      <c r="D14" s="2"/>
      <c r="E14" s="1" t="s">
        <v>7</v>
      </c>
      <c r="F14" s="47" t="s">
        <v>135</v>
      </c>
      <c r="G14" s="2"/>
      <c r="H14" s="100" t="s">
        <v>159</v>
      </c>
      <c r="I14" s="1" t="s">
        <v>160</v>
      </c>
      <c r="J14" s="9" t="s">
        <v>161</v>
      </c>
      <c r="K14" s="81">
        <v>2</v>
      </c>
      <c r="L14" s="82" t="s">
        <v>196</v>
      </c>
      <c r="M14" s="11"/>
    </row>
    <row r="15" spans="1:13" s="6" customFormat="1" ht="31.5" customHeight="1">
      <c r="A15" s="7"/>
      <c r="B15" s="47" t="s">
        <v>127</v>
      </c>
      <c r="C15" s="1"/>
      <c r="D15" s="2"/>
      <c r="E15" s="1" t="s">
        <v>7</v>
      </c>
      <c r="F15" s="47" t="s">
        <v>129</v>
      </c>
      <c r="G15" s="2"/>
      <c r="H15" s="87" t="s">
        <v>166</v>
      </c>
      <c r="I15" s="9" t="s">
        <v>172</v>
      </c>
      <c r="J15" s="9" t="s">
        <v>173</v>
      </c>
      <c r="K15" s="81">
        <v>3</v>
      </c>
      <c r="L15" s="82" t="s">
        <v>196</v>
      </c>
      <c r="M15" s="11"/>
    </row>
    <row r="16" spans="1:13" s="6" customFormat="1" ht="31.5" customHeight="1">
      <c r="A16" s="7"/>
      <c r="B16" s="64" t="s">
        <v>122</v>
      </c>
      <c r="C16" s="1"/>
      <c r="D16" s="2"/>
      <c r="E16" s="1" t="s">
        <v>36</v>
      </c>
      <c r="F16" s="47" t="s">
        <v>129</v>
      </c>
      <c r="G16" s="2"/>
      <c r="H16" s="87" t="s">
        <v>166</v>
      </c>
      <c r="I16" s="9" t="s">
        <v>172</v>
      </c>
      <c r="J16" s="9" t="s">
        <v>173</v>
      </c>
      <c r="K16" s="81">
        <v>5</v>
      </c>
      <c r="L16" s="82" t="s">
        <v>196</v>
      </c>
      <c r="M16" s="11"/>
    </row>
    <row r="17" spans="1:13" s="6" customFormat="1" ht="31.5" customHeight="1">
      <c r="A17" s="7"/>
      <c r="B17" s="64" t="s">
        <v>125</v>
      </c>
      <c r="C17" s="1"/>
      <c r="D17" s="2"/>
      <c r="E17" s="1" t="s">
        <v>7</v>
      </c>
      <c r="F17" s="47" t="s">
        <v>134</v>
      </c>
      <c r="G17" s="2"/>
      <c r="H17" s="36" t="s">
        <v>13</v>
      </c>
      <c r="I17" s="36" t="s">
        <v>178</v>
      </c>
      <c r="J17" s="9" t="s">
        <v>170</v>
      </c>
      <c r="K17" s="81">
        <v>9</v>
      </c>
      <c r="L17" s="82" t="s">
        <v>196</v>
      </c>
      <c r="M17" s="11"/>
    </row>
    <row r="18" spans="2:10" ht="33" customHeight="1">
      <c r="B18" s="18" t="s">
        <v>8</v>
      </c>
      <c r="C18" s="19"/>
      <c r="D18" s="20"/>
      <c r="E18" s="21"/>
      <c r="F18" s="28"/>
      <c r="H18" s="22"/>
      <c r="I18" s="22"/>
      <c r="J18" s="28" t="s">
        <v>59</v>
      </c>
    </row>
    <row r="19" spans="1:12" s="3" customFormat="1" ht="33" customHeight="1">
      <c r="A19"/>
      <c r="B19" s="18" t="s">
        <v>9</v>
      </c>
      <c r="C19" s="19"/>
      <c r="D19" s="20"/>
      <c r="E19" s="21"/>
      <c r="F19" s="28"/>
      <c r="H19" s="22"/>
      <c r="I19" s="22"/>
      <c r="J19" s="28" t="s">
        <v>60</v>
      </c>
      <c r="K19" s="25"/>
      <c r="L19"/>
    </row>
  </sheetData>
  <sheetProtection/>
  <mergeCells count="18">
    <mergeCell ref="D7:D8"/>
    <mergeCell ref="A7:A8"/>
    <mergeCell ref="I7:I8"/>
    <mergeCell ref="K7:L7"/>
    <mergeCell ref="B7:B8"/>
    <mergeCell ref="C7:C8"/>
    <mergeCell ref="A2:M2"/>
    <mergeCell ref="A1:M1"/>
    <mergeCell ref="A3:M3"/>
    <mergeCell ref="A5:M5"/>
    <mergeCell ref="A4:M4"/>
    <mergeCell ref="L6:M6"/>
    <mergeCell ref="E7:E8"/>
    <mergeCell ref="J7:J8"/>
    <mergeCell ref="F7:F8"/>
    <mergeCell ref="G7:G8"/>
    <mergeCell ref="H7:H8"/>
    <mergeCell ref="M7:M8"/>
  </mergeCells>
  <conditionalFormatting sqref="G17 G14">
    <cfRule type="expression" priority="1" dxfId="75" stopIfTrue="1">
      <formula>'[1]DtППЮ'!#REF!&gt;1</formula>
    </cfRule>
    <cfRule type="cellIs" priority="2" dxfId="76" operator="greaterThan" stopIfTrue="1">
      <formula>'[1]DtППЮ'!#REF!&gt;1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view="pageBreakPreview" zoomScaleSheetLayoutView="100" workbookViewId="0" topLeftCell="A1">
      <selection activeCell="B13" sqref="B13"/>
    </sheetView>
  </sheetViews>
  <sheetFormatPr defaultColWidth="9.00390625" defaultRowHeight="12.75"/>
  <cols>
    <col min="1" max="1" width="4.375" style="0" customWidth="1"/>
    <col min="2" max="2" width="21.125" style="0" customWidth="1"/>
    <col min="3" max="3" width="7.125" style="4" hidden="1" customWidth="1"/>
    <col min="4" max="4" width="6.625" style="5" hidden="1" customWidth="1"/>
    <col min="5" max="5" width="4.625" style="0" customWidth="1"/>
    <col min="6" max="6" width="36.625" style="0" customWidth="1"/>
    <col min="7" max="7" width="5.125" style="0" hidden="1" customWidth="1"/>
    <col min="8" max="9" width="1.625" style="3" hidden="1" customWidth="1"/>
    <col min="10" max="10" width="17.0039062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4" ht="35.2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t="s">
        <v>26</v>
      </c>
    </row>
    <row r="2" spans="1:23" ht="13.5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3.25" customHeight="1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8">
      <c r="A4" s="128" t="s">
        <v>61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4" s="59" customFormat="1" ht="19.5" customHeight="1">
      <c r="A5" s="121" t="s">
        <v>110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60"/>
      <c r="X5" s="59" t="s">
        <v>27</v>
      </c>
    </row>
    <row r="6" spans="1:24" ht="21" customHeight="1">
      <c r="A6" s="12" t="s">
        <v>63</v>
      </c>
      <c r="B6" s="12"/>
      <c r="C6" s="13"/>
      <c r="D6" s="14"/>
      <c r="E6" s="12"/>
      <c r="F6" s="12"/>
      <c r="G6" s="15"/>
      <c r="H6" s="40"/>
      <c r="I6" s="40"/>
      <c r="J6" s="40"/>
      <c r="K6" s="51"/>
      <c r="L6" s="52"/>
      <c r="M6" s="53"/>
      <c r="N6" s="54"/>
      <c r="O6" s="55"/>
      <c r="P6" s="53"/>
      <c r="Q6" s="51"/>
      <c r="R6" s="52"/>
      <c r="S6" s="53"/>
      <c r="T6" s="56"/>
      <c r="U6" s="115" t="s">
        <v>58</v>
      </c>
      <c r="V6" s="115"/>
      <c r="W6" s="57"/>
      <c r="X6" s="61"/>
    </row>
    <row r="7" spans="1:23" ht="44.25" customHeight="1">
      <c r="A7" s="124" t="s">
        <v>10</v>
      </c>
      <c r="B7" s="116" t="s">
        <v>0</v>
      </c>
      <c r="C7" s="116" t="s">
        <v>1</v>
      </c>
      <c r="D7" s="117" t="s">
        <v>2</v>
      </c>
      <c r="E7" s="118" t="s">
        <v>3</v>
      </c>
      <c r="F7" s="119" t="s">
        <v>4</v>
      </c>
      <c r="G7" s="120" t="s">
        <v>2</v>
      </c>
      <c r="H7" s="120" t="s">
        <v>5</v>
      </c>
      <c r="I7" s="122" t="s">
        <v>182</v>
      </c>
      <c r="J7" s="116" t="s">
        <v>6</v>
      </c>
      <c r="K7" s="130" t="s">
        <v>33</v>
      </c>
      <c r="L7" s="130"/>
      <c r="M7" s="130"/>
      <c r="N7" s="130" t="s">
        <v>16</v>
      </c>
      <c r="O7" s="130"/>
      <c r="P7" s="130"/>
      <c r="Q7" s="130" t="s">
        <v>34</v>
      </c>
      <c r="R7" s="130"/>
      <c r="S7" s="130"/>
      <c r="T7" s="131" t="s">
        <v>17</v>
      </c>
      <c r="U7" s="132" t="s">
        <v>42</v>
      </c>
      <c r="V7" s="129" t="s">
        <v>21</v>
      </c>
      <c r="W7" s="129" t="s">
        <v>43</v>
      </c>
    </row>
    <row r="8" spans="1:23" ht="44.25" customHeight="1">
      <c r="A8" s="125"/>
      <c r="B8" s="116"/>
      <c r="C8" s="116"/>
      <c r="D8" s="117"/>
      <c r="E8" s="118"/>
      <c r="F8" s="119"/>
      <c r="G8" s="120"/>
      <c r="H8" s="120"/>
      <c r="I8" s="123"/>
      <c r="J8" s="116"/>
      <c r="K8" s="32" t="s">
        <v>18</v>
      </c>
      <c r="L8" s="29" t="s">
        <v>19</v>
      </c>
      <c r="M8" s="30" t="s">
        <v>20</v>
      </c>
      <c r="N8" s="32" t="s">
        <v>18</v>
      </c>
      <c r="O8" s="29" t="s">
        <v>19</v>
      </c>
      <c r="P8" s="30" t="s">
        <v>20</v>
      </c>
      <c r="Q8" s="32" t="s">
        <v>18</v>
      </c>
      <c r="R8" s="29" t="s">
        <v>19</v>
      </c>
      <c r="S8" s="30" t="s">
        <v>20</v>
      </c>
      <c r="T8" s="131"/>
      <c r="U8" s="132"/>
      <c r="V8" s="129"/>
      <c r="W8" s="129"/>
    </row>
    <row r="9" spans="1:23" s="6" customFormat="1" ht="31.5" customHeight="1">
      <c r="A9" s="7">
        <v>1</v>
      </c>
      <c r="B9" s="95" t="s">
        <v>104</v>
      </c>
      <c r="C9" s="1"/>
      <c r="D9" s="2"/>
      <c r="E9" s="1" t="s">
        <v>7</v>
      </c>
      <c r="F9" s="71" t="s">
        <v>109</v>
      </c>
      <c r="G9" s="2"/>
      <c r="H9" s="38" t="s">
        <v>186</v>
      </c>
      <c r="I9" s="38" t="s">
        <v>187</v>
      </c>
      <c r="J9" s="38" t="s">
        <v>188</v>
      </c>
      <c r="K9" s="33">
        <v>195.5</v>
      </c>
      <c r="L9" s="26">
        <f aca="true" t="shared" si="0" ref="L9:L15">K9/3</f>
        <v>65.16666666666667</v>
      </c>
      <c r="M9" s="1">
        <v>2</v>
      </c>
      <c r="N9" s="34">
        <v>198.5</v>
      </c>
      <c r="O9" s="26">
        <f aca="true" t="shared" si="1" ref="O9:O15">N9/3</f>
        <v>66.16666666666667</v>
      </c>
      <c r="P9" s="1">
        <v>2</v>
      </c>
      <c r="Q9" s="94">
        <v>202.5</v>
      </c>
      <c r="R9" s="26">
        <f aca="true" t="shared" si="2" ref="R9:R15">Q9/3</f>
        <v>67.5</v>
      </c>
      <c r="S9" s="1">
        <v>1</v>
      </c>
      <c r="T9" s="97"/>
      <c r="U9" s="39">
        <f aca="true" t="shared" si="3" ref="U9:U17">K9+N9+Q9</f>
        <v>596.5</v>
      </c>
      <c r="V9" s="24">
        <f aca="true" t="shared" si="4" ref="V9:V17">AVERAGE(L9,O9,R9)</f>
        <v>66.27777777777779</v>
      </c>
      <c r="W9" s="11"/>
    </row>
    <row r="10" spans="1:23" s="6" customFormat="1" ht="31.5" customHeight="1">
      <c r="A10" s="7">
        <v>2</v>
      </c>
      <c r="B10" s="47" t="s">
        <v>98</v>
      </c>
      <c r="C10" s="1"/>
      <c r="D10" s="2"/>
      <c r="E10" s="1" t="s">
        <v>7</v>
      </c>
      <c r="F10" s="67" t="s">
        <v>106</v>
      </c>
      <c r="G10" s="2"/>
      <c r="H10" s="1" t="s">
        <v>189</v>
      </c>
      <c r="I10" s="1" t="s">
        <v>162</v>
      </c>
      <c r="J10" s="1" t="s">
        <v>161</v>
      </c>
      <c r="K10" s="33">
        <v>197.5</v>
      </c>
      <c r="L10" s="26">
        <f t="shared" si="0"/>
        <v>65.83333333333333</v>
      </c>
      <c r="M10" s="1">
        <v>1</v>
      </c>
      <c r="N10" s="34">
        <v>199</v>
      </c>
      <c r="O10" s="26">
        <f t="shared" si="1"/>
        <v>66.33333333333333</v>
      </c>
      <c r="P10" s="1">
        <v>1</v>
      </c>
      <c r="Q10" s="94">
        <v>198</v>
      </c>
      <c r="R10" s="26">
        <f t="shared" si="2"/>
        <v>66</v>
      </c>
      <c r="S10" s="1">
        <v>2</v>
      </c>
      <c r="T10" s="97"/>
      <c r="U10" s="39">
        <f t="shared" si="3"/>
        <v>594.5</v>
      </c>
      <c r="V10" s="24">
        <f t="shared" si="4"/>
        <v>66.05555555555556</v>
      </c>
      <c r="W10" s="11"/>
    </row>
    <row r="11" spans="1:23" s="6" customFormat="1" ht="26.25" customHeight="1">
      <c r="A11" s="7">
        <v>3</v>
      </c>
      <c r="B11" s="70" t="s">
        <v>97</v>
      </c>
      <c r="C11" s="1"/>
      <c r="D11" s="2"/>
      <c r="E11" s="1" t="s">
        <v>14</v>
      </c>
      <c r="F11" s="68" t="s">
        <v>105</v>
      </c>
      <c r="G11" s="2"/>
      <c r="H11" s="1"/>
      <c r="I11" s="38" t="s">
        <v>163</v>
      </c>
      <c r="J11" s="9" t="s">
        <v>164</v>
      </c>
      <c r="K11" s="33">
        <v>192.5</v>
      </c>
      <c r="L11" s="26">
        <f t="shared" si="0"/>
        <v>64.16666666666667</v>
      </c>
      <c r="M11" s="1">
        <v>4</v>
      </c>
      <c r="N11" s="34">
        <v>196</v>
      </c>
      <c r="O11" s="26">
        <f t="shared" si="1"/>
        <v>65.33333333333333</v>
      </c>
      <c r="P11" s="1">
        <v>3</v>
      </c>
      <c r="Q11" s="94">
        <v>195</v>
      </c>
      <c r="R11" s="26">
        <f t="shared" si="2"/>
        <v>65</v>
      </c>
      <c r="S11" s="1">
        <v>3</v>
      </c>
      <c r="T11" s="97"/>
      <c r="U11" s="39">
        <f t="shared" si="3"/>
        <v>583.5</v>
      </c>
      <c r="V11" s="24">
        <f t="shared" si="4"/>
        <v>64.83333333333333</v>
      </c>
      <c r="W11" s="11"/>
    </row>
    <row r="12" spans="1:23" s="6" customFormat="1" ht="31.5" customHeight="1">
      <c r="A12" s="7">
        <v>4</v>
      </c>
      <c r="B12" s="47" t="s">
        <v>40</v>
      </c>
      <c r="C12" s="1"/>
      <c r="D12" s="2"/>
      <c r="E12" s="1" t="s">
        <v>7</v>
      </c>
      <c r="F12" s="37" t="s">
        <v>41</v>
      </c>
      <c r="G12" s="2"/>
      <c r="H12" s="9" t="s">
        <v>159</v>
      </c>
      <c r="I12" s="1" t="s">
        <v>162</v>
      </c>
      <c r="J12" s="1" t="s">
        <v>161</v>
      </c>
      <c r="K12" s="33">
        <v>194.5</v>
      </c>
      <c r="L12" s="26">
        <f t="shared" si="0"/>
        <v>64.83333333333333</v>
      </c>
      <c r="M12" s="1">
        <v>3</v>
      </c>
      <c r="N12" s="34">
        <v>194</v>
      </c>
      <c r="O12" s="26">
        <f t="shared" si="1"/>
        <v>64.66666666666667</v>
      </c>
      <c r="P12" s="1">
        <v>4</v>
      </c>
      <c r="Q12" s="94">
        <v>194</v>
      </c>
      <c r="R12" s="26">
        <f t="shared" si="2"/>
        <v>64.66666666666667</v>
      </c>
      <c r="S12" s="1">
        <v>4</v>
      </c>
      <c r="T12" s="97"/>
      <c r="U12" s="39">
        <f t="shared" si="3"/>
        <v>582.5</v>
      </c>
      <c r="V12" s="24">
        <f t="shared" si="4"/>
        <v>64.72222222222223</v>
      </c>
      <c r="W12" s="11"/>
    </row>
    <row r="13" spans="1:23" s="6" customFormat="1" ht="31.5" customHeight="1">
      <c r="A13" s="7">
        <v>5</v>
      </c>
      <c r="B13" s="88" t="s">
        <v>99</v>
      </c>
      <c r="C13" s="1"/>
      <c r="D13" s="2"/>
      <c r="E13" s="1">
        <v>2</v>
      </c>
      <c r="F13" s="67" t="s">
        <v>107</v>
      </c>
      <c r="G13" s="2"/>
      <c r="H13" s="96" t="s">
        <v>183</v>
      </c>
      <c r="I13" s="9" t="s">
        <v>172</v>
      </c>
      <c r="J13" s="9" t="s">
        <v>173</v>
      </c>
      <c r="K13" s="33">
        <v>185.5</v>
      </c>
      <c r="L13" s="26">
        <f t="shared" si="0"/>
        <v>61.833333333333336</v>
      </c>
      <c r="M13" s="1">
        <v>5</v>
      </c>
      <c r="N13" s="34">
        <v>192</v>
      </c>
      <c r="O13" s="26">
        <f t="shared" si="1"/>
        <v>64</v>
      </c>
      <c r="P13" s="1">
        <v>5</v>
      </c>
      <c r="Q13" s="94">
        <v>182.5</v>
      </c>
      <c r="R13" s="26">
        <f t="shared" si="2"/>
        <v>60.833333333333336</v>
      </c>
      <c r="S13" s="1">
        <v>8</v>
      </c>
      <c r="T13" s="97"/>
      <c r="U13" s="39">
        <f t="shared" si="3"/>
        <v>560</v>
      </c>
      <c r="V13" s="24">
        <f t="shared" si="4"/>
        <v>62.22222222222223</v>
      </c>
      <c r="W13" s="11"/>
    </row>
    <row r="14" spans="1:23" s="6" customFormat="1" ht="31.5" customHeight="1">
      <c r="A14" s="7">
        <v>6</v>
      </c>
      <c r="B14" s="64" t="s">
        <v>100</v>
      </c>
      <c r="C14" s="1"/>
      <c r="D14" s="2"/>
      <c r="E14" s="1" t="s">
        <v>7</v>
      </c>
      <c r="F14" s="37" t="s">
        <v>108</v>
      </c>
      <c r="G14" s="2"/>
      <c r="H14" s="9" t="s">
        <v>184</v>
      </c>
      <c r="I14" s="9" t="s">
        <v>184</v>
      </c>
      <c r="J14" s="9" t="s">
        <v>185</v>
      </c>
      <c r="K14" s="33">
        <v>179.5</v>
      </c>
      <c r="L14" s="26">
        <f t="shared" si="0"/>
        <v>59.833333333333336</v>
      </c>
      <c r="M14" s="1">
        <v>7</v>
      </c>
      <c r="N14" s="34">
        <v>182.5</v>
      </c>
      <c r="O14" s="26">
        <f t="shared" si="1"/>
        <v>60.833333333333336</v>
      </c>
      <c r="P14" s="1">
        <v>6</v>
      </c>
      <c r="Q14" s="94">
        <v>187.5</v>
      </c>
      <c r="R14" s="26">
        <f t="shared" si="2"/>
        <v>62.5</v>
      </c>
      <c r="S14" s="1">
        <v>5</v>
      </c>
      <c r="T14" s="97"/>
      <c r="U14" s="39">
        <f t="shared" si="3"/>
        <v>549.5</v>
      </c>
      <c r="V14" s="24">
        <f t="shared" si="4"/>
        <v>61.055555555555564</v>
      </c>
      <c r="W14" s="11"/>
    </row>
    <row r="15" spans="1:23" s="6" customFormat="1" ht="27.75" customHeight="1">
      <c r="A15" s="7">
        <v>7</v>
      </c>
      <c r="B15" s="47" t="s">
        <v>103</v>
      </c>
      <c r="C15" s="1"/>
      <c r="D15" s="2"/>
      <c r="E15" s="1" t="s">
        <v>36</v>
      </c>
      <c r="F15" s="69" t="s">
        <v>107</v>
      </c>
      <c r="G15" s="2"/>
      <c r="H15" s="96" t="s">
        <v>183</v>
      </c>
      <c r="I15" s="9" t="s">
        <v>172</v>
      </c>
      <c r="J15" s="9" t="s">
        <v>173</v>
      </c>
      <c r="K15" s="33">
        <v>180.5</v>
      </c>
      <c r="L15" s="26">
        <f t="shared" si="0"/>
        <v>60.166666666666664</v>
      </c>
      <c r="M15" s="1">
        <v>6</v>
      </c>
      <c r="N15" s="34">
        <v>179.5</v>
      </c>
      <c r="O15" s="26">
        <f t="shared" si="1"/>
        <v>59.833333333333336</v>
      </c>
      <c r="P15" s="1">
        <v>7</v>
      </c>
      <c r="Q15" s="94">
        <v>187.5</v>
      </c>
      <c r="R15" s="26">
        <f t="shared" si="2"/>
        <v>62.5</v>
      </c>
      <c r="S15" s="1">
        <v>6</v>
      </c>
      <c r="T15" s="97"/>
      <c r="U15" s="39">
        <f t="shared" si="3"/>
        <v>547.5</v>
      </c>
      <c r="V15" s="24">
        <f t="shared" si="4"/>
        <v>60.833333333333336</v>
      </c>
      <c r="W15" s="11"/>
    </row>
    <row r="16" spans="1:23" s="6" customFormat="1" ht="31.5" customHeight="1">
      <c r="A16" s="7">
        <v>8</v>
      </c>
      <c r="B16" s="47" t="s">
        <v>102</v>
      </c>
      <c r="C16" s="1"/>
      <c r="D16" s="2"/>
      <c r="E16" s="1" t="s">
        <v>12</v>
      </c>
      <c r="F16" s="67" t="s">
        <v>91</v>
      </c>
      <c r="G16" s="2"/>
      <c r="H16" s="38" t="s">
        <v>166</v>
      </c>
      <c r="I16" s="38" t="s">
        <v>167</v>
      </c>
      <c r="J16" s="38" t="s">
        <v>168</v>
      </c>
      <c r="K16" s="33">
        <v>175.5</v>
      </c>
      <c r="L16" s="26">
        <f>K16/3-0.5</f>
        <v>58</v>
      </c>
      <c r="M16" s="1">
        <v>8</v>
      </c>
      <c r="N16" s="34">
        <v>179</v>
      </c>
      <c r="O16" s="26">
        <f>N16/3-0.5</f>
        <v>59.166666666666664</v>
      </c>
      <c r="P16" s="1">
        <v>8</v>
      </c>
      <c r="Q16" s="94">
        <v>186</v>
      </c>
      <c r="R16" s="26">
        <f>Q16/3-0.5</f>
        <v>61.5</v>
      </c>
      <c r="S16" s="1">
        <v>7</v>
      </c>
      <c r="T16" s="97">
        <v>1</v>
      </c>
      <c r="U16" s="39">
        <f t="shared" si="3"/>
        <v>540.5</v>
      </c>
      <c r="V16" s="24">
        <f t="shared" si="4"/>
        <v>59.55555555555555</v>
      </c>
      <c r="W16" s="11"/>
    </row>
    <row r="17" spans="1:23" s="6" customFormat="1" ht="31.5" customHeight="1">
      <c r="A17" s="7">
        <v>9</v>
      </c>
      <c r="B17" s="71" t="s">
        <v>101</v>
      </c>
      <c r="C17" s="1"/>
      <c r="D17" s="2"/>
      <c r="E17" s="1" t="s">
        <v>12</v>
      </c>
      <c r="F17" s="71" t="s">
        <v>93</v>
      </c>
      <c r="G17" s="2"/>
      <c r="H17" s="38" t="s">
        <v>166</v>
      </c>
      <c r="I17" s="38" t="s">
        <v>167</v>
      </c>
      <c r="J17" s="38" t="s">
        <v>168</v>
      </c>
      <c r="K17" s="33">
        <v>173</v>
      </c>
      <c r="L17" s="26">
        <f>K17/3-0.5</f>
        <v>57.166666666666664</v>
      </c>
      <c r="M17" s="1">
        <v>9</v>
      </c>
      <c r="N17" s="34">
        <v>172.5</v>
      </c>
      <c r="O17" s="26">
        <f>N17/3-0.5</f>
        <v>57</v>
      </c>
      <c r="P17" s="1">
        <v>9</v>
      </c>
      <c r="Q17" s="94">
        <v>182</v>
      </c>
      <c r="R17" s="26">
        <f>Q17/3-0.5</f>
        <v>60.166666666666664</v>
      </c>
      <c r="S17" s="1">
        <v>9</v>
      </c>
      <c r="T17" s="97">
        <v>1</v>
      </c>
      <c r="U17" s="39">
        <f t="shared" si="3"/>
        <v>527.5</v>
      </c>
      <c r="V17" s="24">
        <f t="shared" si="4"/>
        <v>58.11111111111111</v>
      </c>
      <c r="W17" s="11"/>
    </row>
    <row r="18" spans="2:19" ht="33" customHeight="1">
      <c r="B18" s="18" t="s">
        <v>8</v>
      </c>
      <c r="C18" s="19"/>
      <c r="D18" s="20"/>
      <c r="E18" s="21"/>
      <c r="F18" s="28"/>
      <c r="H18" s="22"/>
      <c r="I18" s="22"/>
      <c r="J18" s="28" t="s">
        <v>59</v>
      </c>
      <c r="S18" s="8"/>
    </row>
    <row r="19" spans="1:22" s="3" customFormat="1" ht="33" customHeight="1">
      <c r="A19"/>
      <c r="B19" s="18" t="s">
        <v>9</v>
      </c>
      <c r="C19" s="19"/>
      <c r="D19" s="20"/>
      <c r="E19" s="21"/>
      <c r="F19" s="28"/>
      <c r="H19" s="22"/>
      <c r="I19" s="22"/>
      <c r="J19" s="28" t="s">
        <v>60</v>
      </c>
      <c r="K19" s="31"/>
      <c r="L19" s="25"/>
      <c r="M19"/>
      <c r="N19" s="10"/>
      <c r="O19" s="27"/>
      <c r="P19"/>
      <c r="Q19" s="31"/>
      <c r="R19" s="25"/>
      <c r="S19"/>
      <c r="T19" s="16"/>
      <c r="U19" s="16"/>
      <c r="V19" s="25"/>
    </row>
  </sheetData>
  <sheetProtection/>
  <mergeCells count="23">
    <mergeCell ref="A5:V5"/>
    <mergeCell ref="A2:W2"/>
    <mergeCell ref="A1:W1"/>
    <mergeCell ref="A3:W3"/>
    <mergeCell ref="A4:W4"/>
    <mergeCell ref="U6:V6"/>
    <mergeCell ref="B7:B8"/>
    <mergeCell ref="C7:C8"/>
    <mergeCell ref="D7:D8"/>
    <mergeCell ref="A7:A8"/>
    <mergeCell ref="E7:E8"/>
    <mergeCell ref="V7:V8"/>
    <mergeCell ref="J7:J8"/>
    <mergeCell ref="N7:P7"/>
    <mergeCell ref="U7:U8"/>
    <mergeCell ref="F7:F8"/>
    <mergeCell ref="G7:G8"/>
    <mergeCell ref="H7:H8"/>
    <mergeCell ref="I7:I8"/>
    <mergeCell ref="W7:W8"/>
    <mergeCell ref="K7:M7"/>
    <mergeCell ref="Q7:S7"/>
    <mergeCell ref="T7:T8"/>
  </mergeCells>
  <conditionalFormatting sqref="G12:G13">
    <cfRule type="expression" priority="1" dxfId="75" stopIfTrue="1">
      <formula>'[1]DtППЮ'!#REF!&gt;1</formula>
    </cfRule>
    <cfRule type="cellIs" priority="2" dxfId="76" operator="greaterThan" stopIfTrue="1">
      <formula>'[1]DtППЮ'!#REF!&gt;1</formula>
    </cfRule>
  </conditionalFormatting>
  <printOptions horizontalCentered="1"/>
  <pageMargins left="0.1968503937007874" right="0.1968503937007874" top="0.36" bottom="0.1968503937007874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view="pageBreakPreview" zoomScaleSheetLayoutView="100" workbookViewId="0" topLeftCell="A7">
      <selection activeCell="R11" sqref="R11"/>
    </sheetView>
  </sheetViews>
  <sheetFormatPr defaultColWidth="9.00390625" defaultRowHeight="12.75"/>
  <cols>
    <col min="1" max="1" width="4.375" style="0" customWidth="1"/>
    <col min="2" max="2" width="18.00390625" style="0" customWidth="1"/>
    <col min="3" max="3" width="7.125" style="4" hidden="1" customWidth="1"/>
    <col min="4" max="4" width="6.625" style="5" hidden="1" customWidth="1"/>
    <col min="5" max="5" width="4.625" style="0" customWidth="1"/>
    <col min="6" max="6" width="33.875" style="0" customWidth="1"/>
    <col min="7" max="7" width="5.125" style="0" hidden="1" customWidth="1"/>
    <col min="8" max="9" width="14.625" style="3" hidden="1" customWidth="1"/>
    <col min="10" max="10" width="17.0039062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4" ht="35.2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t="s">
        <v>51</v>
      </c>
    </row>
    <row r="2" spans="1:23" ht="21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2.5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2" ht="18">
      <c r="A4" s="128" t="s">
        <v>62</v>
      </c>
      <c r="B4" s="128"/>
      <c r="C4" s="128"/>
      <c r="D4" s="128"/>
      <c r="E4" s="128"/>
      <c r="F4" s="128"/>
      <c r="G4" s="128"/>
      <c r="H4" s="128"/>
      <c r="I4" s="128"/>
      <c r="J4" s="12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4" ht="17.25" customHeight="1">
      <c r="A5" s="121" t="s">
        <v>55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50"/>
      <c r="X5" t="s">
        <v>64</v>
      </c>
    </row>
    <row r="6" spans="1:24" ht="21" customHeight="1">
      <c r="A6" s="12" t="s">
        <v>63</v>
      </c>
      <c r="B6" s="12"/>
      <c r="C6" s="13"/>
      <c r="D6" s="14"/>
      <c r="E6" s="12"/>
      <c r="F6" s="12"/>
      <c r="G6" s="15"/>
      <c r="H6" s="40"/>
      <c r="I6" s="40"/>
      <c r="J6" s="40"/>
      <c r="K6" s="51"/>
      <c r="L6" s="52"/>
      <c r="M6" s="53"/>
      <c r="N6" s="54"/>
      <c r="O6" s="55"/>
      <c r="P6" s="53"/>
      <c r="Q6" s="51"/>
      <c r="R6" s="52"/>
      <c r="S6" s="53"/>
      <c r="T6" s="56"/>
      <c r="U6" s="56"/>
      <c r="V6" s="134" t="s">
        <v>58</v>
      </c>
      <c r="W6" s="134"/>
      <c r="X6" s="134"/>
    </row>
    <row r="7" spans="1:23" ht="44.25" customHeight="1">
      <c r="A7" s="124" t="s">
        <v>10</v>
      </c>
      <c r="B7" s="141" t="s">
        <v>0</v>
      </c>
      <c r="C7" s="141" t="s">
        <v>1</v>
      </c>
      <c r="D7" s="143" t="s">
        <v>2</v>
      </c>
      <c r="E7" s="151" t="s">
        <v>3</v>
      </c>
      <c r="F7" s="135" t="s">
        <v>4</v>
      </c>
      <c r="G7" s="137" t="s">
        <v>2</v>
      </c>
      <c r="H7" s="137" t="s">
        <v>5</v>
      </c>
      <c r="I7" s="122" t="s">
        <v>182</v>
      </c>
      <c r="J7" s="141" t="s">
        <v>6</v>
      </c>
      <c r="K7" s="105" t="s">
        <v>33</v>
      </c>
      <c r="L7" s="106"/>
      <c r="M7" s="107"/>
      <c r="N7" s="105" t="s">
        <v>16</v>
      </c>
      <c r="O7" s="106"/>
      <c r="P7" s="107"/>
      <c r="Q7" s="105" t="s">
        <v>34</v>
      </c>
      <c r="R7" s="106"/>
      <c r="S7" s="107"/>
      <c r="T7" s="98" t="s">
        <v>17</v>
      </c>
      <c r="U7" s="132" t="s">
        <v>42</v>
      </c>
      <c r="V7" s="153" t="s">
        <v>21</v>
      </c>
      <c r="W7" s="129" t="s">
        <v>43</v>
      </c>
    </row>
    <row r="8" spans="1:23" ht="44.25" customHeight="1">
      <c r="A8" s="125"/>
      <c r="B8" s="142"/>
      <c r="C8" s="142"/>
      <c r="D8" s="144"/>
      <c r="E8" s="152"/>
      <c r="F8" s="136"/>
      <c r="G8" s="104"/>
      <c r="H8" s="104"/>
      <c r="I8" s="123"/>
      <c r="J8" s="142"/>
      <c r="K8" s="32" t="s">
        <v>18</v>
      </c>
      <c r="L8" s="29" t="s">
        <v>19</v>
      </c>
      <c r="M8" s="30" t="s">
        <v>20</v>
      </c>
      <c r="N8" s="32" t="s">
        <v>18</v>
      </c>
      <c r="O8" s="29" t="s">
        <v>19</v>
      </c>
      <c r="P8" s="30" t="s">
        <v>20</v>
      </c>
      <c r="Q8" s="32" t="s">
        <v>18</v>
      </c>
      <c r="R8" s="29" t="s">
        <v>19</v>
      </c>
      <c r="S8" s="30" t="s">
        <v>20</v>
      </c>
      <c r="T8" s="99"/>
      <c r="U8" s="132"/>
      <c r="V8" s="154"/>
      <c r="W8" s="129"/>
    </row>
    <row r="9" spans="1:23" s="6" customFormat="1" ht="20.25" customHeight="1">
      <c r="A9" s="148" t="s">
        <v>52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</row>
    <row r="10" spans="1:23" s="6" customFormat="1" ht="31.5" customHeight="1">
      <c r="A10" s="7">
        <v>1</v>
      </c>
      <c r="B10" s="47" t="s">
        <v>70</v>
      </c>
      <c r="C10" s="1"/>
      <c r="D10" s="2"/>
      <c r="E10" s="1" t="s">
        <v>12</v>
      </c>
      <c r="F10" s="72" t="s">
        <v>112</v>
      </c>
      <c r="G10" s="2"/>
      <c r="H10" s="96" t="s">
        <v>174</v>
      </c>
      <c r="I10" s="9" t="s">
        <v>172</v>
      </c>
      <c r="J10" s="9" t="s">
        <v>173</v>
      </c>
      <c r="K10" s="33">
        <v>216.5</v>
      </c>
      <c r="L10" s="26">
        <f>K10/3.4</f>
        <v>63.6764705882353</v>
      </c>
      <c r="M10" s="1">
        <v>1</v>
      </c>
      <c r="N10" s="34">
        <v>214</v>
      </c>
      <c r="O10" s="26">
        <f>N10/3.4</f>
        <v>62.94117647058824</v>
      </c>
      <c r="P10" s="1">
        <v>2</v>
      </c>
      <c r="Q10" s="35">
        <v>224</v>
      </c>
      <c r="R10" s="26">
        <f>Q10/3.4</f>
        <v>65.88235294117648</v>
      </c>
      <c r="S10" s="1">
        <v>1</v>
      </c>
      <c r="T10" s="17"/>
      <c r="U10" s="39">
        <f>K10+N10+Q10</f>
        <v>654.5</v>
      </c>
      <c r="V10" s="24">
        <f>AVERAGE(L10,O10,R10)</f>
        <v>64.16666666666667</v>
      </c>
      <c r="W10" s="11">
        <v>1</v>
      </c>
    </row>
    <row r="11" spans="1:23" s="6" customFormat="1" ht="31.5" customHeight="1">
      <c r="A11" s="7">
        <v>2</v>
      </c>
      <c r="B11" s="65" t="s">
        <v>115</v>
      </c>
      <c r="C11" s="1"/>
      <c r="D11" s="2"/>
      <c r="E11" s="1">
        <v>1</v>
      </c>
      <c r="F11" s="37" t="s">
        <v>116</v>
      </c>
      <c r="G11" s="2"/>
      <c r="H11" s="1" t="s">
        <v>68</v>
      </c>
      <c r="I11" s="1" t="s">
        <v>190</v>
      </c>
      <c r="J11" s="1" t="s">
        <v>69</v>
      </c>
      <c r="K11" s="33">
        <v>212.5</v>
      </c>
      <c r="L11" s="26">
        <f>K11/3.4</f>
        <v>62.5</v>
      </c>
      <c r="M11" s="1">
        <v>3</v>
      </c>
      <c r="N11" s="34">
        <v>220.5</v>
      </c>
      <c r="O11" s="26">
        <f>N11/3.4</f>
        <v>64.8529411764706</v>
      </c>
      <c r="P11" s="1">
        <v>1</v>
      </c>
      <c r="Q11" s="35">
        <v>205</v>
      </c>
      <c r="R11" s="26">
        <f>Q11/3.4</f>
        <v>60.294117647058826</v>
      </c>
      <c r="S11" s="1">
        <v>5</v>
      </c>
      <c r="T11" s="17"/>
      <c r="U11" s="39">
        <f>K11+N11+Q11</f>
        <v>638</v>
      </c>
      <c r="V11" s="24">
        <f>AVERAGE(L11,O11,R11)</f>
        <v>62.54901960784314</v>
      </c>
      <c r="W11" s="11">
        <v>2</v>
      </c>
    </row>
    <row r="12" spans="1:23" s="6" customFormat="1" ht="31.5" customHeight="1">
      <c r="A12" s="7">
        <v>3</v>
      </c>
      <c r="B12" s="65" t="s">
        <v>31</v>
      </c>
      <c r="C12" s="1"/>
      <c r="D12" s="2"/>
      <c r="E12" s="1">
        <v>2</v>
      </c>
      <c r="F12" s="67" t="s">
        <v>95</v>
      </c>
      <c r="G12" s="2"/>
      <c r="H12" s="36" t="s">
        <v>13</v>
      </c>
      <c r="I12" s="36" t="s">
        <v>178</v>
      </c>
      <c r="J12" s="9" t="s">
        <v>170</v>
      </c>
      <c r="K12" s="33">
        <v>213</v>
      </c>
      <c r="L12" s="26">
        <f>K12/3.4</f>
        <v>62.64705882352941</v>
      </c>
      <c r="M12" s="1">
        <v>2</v>
      </c>
      <c r="N12" s="34">
        <v>214</v>
      </c>
      <c r="O12" s="26">
        <f>N12/3.4</f>
        <v>62.94117647058824</v>
      </c>
      <c r="P12" s="1">
        <v>2</v>
      </c>
      <c r="Q12" s="35">
        <v>207</v>
      </c>
      <c r="R12" s="26">
        <f>Q12/3.4</f>
        <v>60.88235294117647</v>
      </c>
      <c r="S12" s="1">
        <v>3</v>
      </c>
      <c r="T12" s="17"/>
      <c r="U12" s="39">
        <f>K12+N12+Q12</f>
        <v>634</v>
      </c>
      <c r="V12" s="24">
        <f>AVERAGE(L12,O12,R12)</f>
        <v>62.15686274509804</v>
      </c>
      <c r="W12" s="11">
        <v>2</v>
      </c>
    </row>
    <row r="13" spans="1:23" s="6" customFormat="1" ht="31.5" customHeight="1">
      <c r="A13" s="7">
        <v>4</v>
      </c>
      <c r="B13" s="58" t="s">
        <v>117</v>
      </c>
      <c r="C13" s="1"/>
      <c r="D13" s="2"/>
      <c r="E13" s="1">
        <v>2</v>
      </c>
      <c r="F13" s="67" t="s">
        <v>118</v>
      </c>
      <c r="G13" s="2"/>
      <c r="H13" s="1" t="s">
        <v>156</v>
      </c>
      <c r="I13" s="1" t="s">
        <v>157</v>
      </c>
      <c r="J13" s="1" t="s">
        <v>45</v>
      </c>
      <c r="K13" s="33">
        <v>212.5</v>
      </c>
      <c r="L13" s="26">
        <f>K13/3.4</f>
        <v>62.5</v>
      </c>
      <c r="M13" s="1">
        <v>3</v>
      </c>
      <c r="N13" s="34">
        <v>208.5</v>
      </c>
      <c r="O13" s="26">
        <f>N13/3.4</f>
        <v>61.32352941176471</v>
      </c>
      <c r="P13" s="1">
        <v>4</v>
      </c>
      <c r="Q13" s="35">
        <v>206</v>
      </c>
      <c r="R13" s="26">
        <f>Q13/3.4</f>
        <v>60.58823529411765</v>
      </c>
      <c r="S13" s="1">
        <v>4</v>
      </c>
      <c r="T13" s="17"/>
      <c r="U13" s="39">
        <f>K13+N13+Q13</f>
        <v>627</v>
      </c>
      <c r="V13" s="24">
        <f>AVERAGE(L13,O13,R13)</f>
        <v>61.47058823529412</v>
      </c>
      <c r="W13" s="11">
        <v>3</v>
      </c>
    </row>
    <row r="14" spans="1:23" s="6" customFormat="1" ht="31.5" customHeight="1">
      <c r="A14" s="7">
        <v>5</v>
      </c>
      <c r="B14" s="70" t="s">
        <v>15</v>
      </c>
      <c r="C14" s="1"/>
      <c r="D14" s="2"/>
      <c r="E14" s="1" t="s">
        <v>39</v>
      </c>
      <c r="F14" s="67" t="s">
        <v>25</v>
      </c>
      <c r="G14" s="2"/>
      <c r="H14" s="36" t="s">
        <v>13</v>
      </c>
      <c r="I14" s="36" t="s">
        <v>178</v>
      </c>
      <c r="J14" s="9" t="s">
        <v>170</v>
      </c>
      <c r="K14" s="33">
        <v>208.5</v>
      </c>
      <c r="L14" s="26">
        <f>K14/3.4</f>
        <v>61.32352941176471</v>
      </c>
      <c r="M14" s="1">
        <v>5</v>
      </c>
      <c r="N14" s="34">
        <v>208</v>
      </c>
      <c r="O14" s="26">
        <f>N14/3.4</f>
        <v>61.1764705882353</v>
      </c>
      <c r="P14" s="1">
        <v>5</v>
      </c>
      <c r="Q14" s="35">
        <v>209.5</v>
      </c>
      <c r="R14" s="26">
        <f>Q14/3.4</f>
        <v>61.61764705882353</v>
      </c>
      <c r="S14" s="1">
        <v>2</v>
      </c>
      <c r="T14" s="17"/>
      <c r="U14" s="39">
        <f>K14+N14+Q14</f>
        <v>626</v>
      </c>
      <c r="V14" s="24">
        <f>AVERAGE(L14,O14,R14)</f>
        <v>61.372549019607845</v>
      </c>
      <c r="W14" s="11">
        <v>3</v>
      </c>
    </row>
    <row r="15" spans="1:23" s="6" customFormat="1" ht="21" customHeight="1">
      <c r="A15" s="145" t="s">
        <v>49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</row>
    <row r="16" spans="1:23" s="6" customFormat="1" ht="31.5" customHeight="1">
      <c r="A16" s="7">
        <v>1</v>
      </c>
      <c r="B16" s="48" t="s">
        <v>113</v>
      </c>
      <c r="C16" s="1"/>
      <c r="D16" s="2"/>
      <c r="E16" s="1" t="s">
        <v>39</v>
      </c>
      <c r="F16" s="69" t="s">
        <v>121</v>
      </c>
      <c r="G16" s="2"/>
      <c r="H16" s="1" t="s">
        <v>159</v>
      </c>
      <c r="I16" s="1" t="s">
        <v>162</v>
      </c>
      <c r="J16" s="1" t="s">
        <v>161</v>
      </c>
      <c r="K16" s="33">
        <v>234</v>
      </c>
      <c r="L16" s="26">
        <f>K16/3.4</f>
        <v>68.82352941176471</v>
      </c>
      <c r="M16" s="1">
        <v>1</v>
      </c>
      <c r="N16" s="34">
        <v>237</v>
      </c>
      <c r="O16" s="26">
        <f>N16/3.4</f>
        <v>69.70588235294117</v>
      </c>
      <c r="P16" s="1">
        <v>1</v>
      </c>
      <c r="Q16" s="35">
        <v>224.5</v>
      </c>
      <c r="R16" s="26">
        <f>Q16/3.4</f>
        <v>66.02941176470588</v>
      </c>
      <c r="S16" s="1">
        <v>1</v>
      </c>
      <c r="T16" s="17"/>
      <c r="U16" s="39">
        <f>K16+N16+Q16</f>
        <v>695.5</v>
      </c>
      <c r="V16" s="24">
        <f>AVERAGE(L16,O16,R16)</f>
        <v>68.18627450980392</v>
      </c>
      <c r="W16" s="11" t="s">
        <v>39</v>
      </c>
    </row>
    <row r="17" spans="1:23" s="6" customFormat="1" ht="36" customHeight="1">
      <c r="A17" s="7">
        <v>2</v>
      </c>
      <c r="B17" s="37" t="s">
        <v>113</v>
      </c>
      <c r="C17" s="1"/>
      <c r="D17" s="2"/>
      <c r="E17" s="1" t="s">
        <v>39</v>
      </c>
      <c r="F17" s="37" t="s">
        <v>114</v>
      </c>
      <c r="G17" s="2"/>
      <c r="H17" s="1" t="s">
        <v>159</v>
      </c>
      <c r="I17" s="1" t="s">
        <v>162</v>
      </c>
      <c r="J17" s="1" t="s">
        <v>161</v>
      </c>
      <c r="K17" s="33">
        <v>227.5</v>
      </c>
      <c r="L17" s="26">
        <f>K17/3.4</f>
        <v>66.91176470588235</v>
      </c>
      <c r="M17" s="1">
        <v>2</v>
      </c>
      <c r="N17" s="34">
        <v>225</v>
      </c>
      <c r="O17" s="26">
        <f>N17/3.4</f>
        <v>66.17647058823529</v>
      </c>
      <c r="P17" s="1">
        <v>2</v>
      </c>
      <c r="Q17" s="35">
        <v>217</v>
      </c>
      <c r="R17" s="26">
        <f>Q17/3.4</f>
        <v>63.82352941176471</v>
      </c>
      <c r="S17" s="1">
        <v>2</v>
      </c>
      <c r="T17" s="17"/>
      <c r="U17" s="39">
        <f>K17+N17+Q17</f>
        <v>669.5</v>
      </c>
      <c r="V17" s="24">
        <f>AVERAGE(L17,O17,R17)</f>
        <v>65.63725490196077</v>
      </c>
      <c r="W17" s="11" t="s">
        <v>39</v>
      </c>
    </row>
    <row r="18" spans="1:23" s="6" customFormat="1" ht="31.5" customHeight="1">
      <c r="A18" s="7">
        <v>3</v>
      </c>
      <c r="B18" s="47" t="s">
        <v>40</v>
      </c>
      <c r="C18" s="1"/>
      <c r="D18" s="2"/>
      <c r="E18" s="1" t="s">
        <v>7</v>
      </c>
      <c r="F18" s="37" t="s">
        <v>41</v>
      </c>
      <c r="G18" s="2"/>
      <c r="H18" s="9" t="s">
        <v>159</v>
      </c>
      <c r="I18" s="1" t="s">
        <v>162</v>
      </c>
      <c r="J18" s="1" t="s">
        <v>161</v>
      </c>
      <c r="K18" s="33">
        <v>206.5</v>
      </c>
      <c r="L18" s="26">
        <f>K18/3.4</f>
        <v>60.73529411764706</v>
      </c>
      <c r="M18" s="1">
        <v>3</v>
      </c>
      <c r="N18" s="34">
        <v>209</v>
      </c>
      <c r="O18" s="26">
        <f>N18/3.4</f>
        <v>61.470588235294116</v>
      </c>
      <c r="P18" s="1">
        <v>3</v>
      </c>
      <c r="Q18" s="35">
        <v>204.5</v>
      </c>
      <c r="R18" s="26">
        <f>Q18/3.4</f>
        <v>60.14705882352941</v>
      </c>
      <c r="S18" s="1">
        <v>3</v>
      </c>
      <c r="T18" s="17"/>
      <c r="U18" s="39">
        <f>K18+N18+Q18</f>
        <v>620</v>
      </c>
      <c r="V18" s="24">
        <f>AVERAGE(L18,O18,R18)</f>
        <v>60.78431372549019</v>
      </c>
      <c r="W18" s="11">
        <v>3</v>
      </c>
    </row>
    <row r="19" spans="1:23" s="6" customFormat="1" ht="31.5" customHeight="1">
      <c r="A19" s="7">
        <v>4</v>
      </c>
      <c r="B19" s="64" t="s">
        <v>119</v>
      </c>
      <c r="C19" s="1"/>
      <c r="D19" s="2"/>
      <c r="E19" s="1">
        <v>2</v>
      </c>
      <c r="F19" s="71" t="s">
        <v>120</v>
      </c>
      <c r="G19" s="2"/>
      <c r="H19" s="38" t="s">
        <v>191</v>
      </c>
      <c r="I19" s="9" t="s">
        <v>178</v>
      </c>
      <c r="J19" s="9" t="s">
        <v>170</v>
      </c>
      <c r="K19" s="33">
        <v>206.5</v>
      </c>
      <c r="L19" s="26">
        <f>K19/3.4</f>
        <v>60.73529411764706</v>
      </c>
      <c r="M19" s="1">
        <v>3</v>
      </c>
      <c r="N19" s="34">
        <v>205.5</v>
      </c>
      <c r="O19" s="26">
        <f>N19/3.4</f>
        <v>60.44117647058824</v>
      </c>
      <c r="P19" s="1">
        <v>4</v>
      </c>
      <c r="Q19" s="35">
        <v>196.5</v>
      </c>
      <c r="R19" s="26">
        <f>Q19/3.4</f>
        <v>57.794117647058826</v>
      </c>
      <c r="S19" s="1">
        <v>4</v>
      </c>
      <c r="T19" s="17"/>
      <c r="U19" s="39">
        <f>K19+N19+Q19</f>
        <v>608.5</v>
      </c>
      <c r="V19" s="24">
        <f>AVERAGE(L19,O19,R19)</f>
        <v>59.656862745098046</v>
      </c>
      <c r="W19" s="11" t="s">
        <v>7</v>
      </c>
    </row>
    <row r="20" spans="2:19" ht="40.5" customHeight="1">
      <c r="B20" s="18" t="s">
        <v>8</v>
      </c>
      <c r="C20" s="19"/>
      <c r="D20" s="20"/>
      <c r="E20" s="21"/>
      <c r="F20" s="28"/>
      <c r="H20" s="22"/>
      <c r="I20" s="22"/>
      <c r="J20" s="28" t="s">
        <v>59</v>
      </c>
      <c r="S20" s="8"/>
    </row>
    <row r="21" spans="1:22" s="3" customFormat="1" ht="33" customHeight="1">
      <c r="A21"/>
      <c r="B21" s="18" t="s">
        <v>9</v>
      </c>
      <c r="C21" s="19"/>
      <c r="D21" s="20"/>
      <c r="E21" s="21"/>
      <c r="F21" s="28"/>
      <c r="H21" s="22"/>
      <c r="I21" s="22"/>
      <c r="J21" s="28" t="s">
        <v>60</v>
      </c>
      <c r="K21" s="31"/>
      <c r="L21" s="25"/>
      <c r="M21"/>
      <c r="N21" s="10"/>
      <c r="O21" s="27"/>
      <c r="P21"/>
      <c r="Q21" s="31"/>
      <c r="R21" s="25"/>
      <c r="S21"/>
      <c r="T21" s="16"/>
      <c r="U21" s="16"/>
      <c r="V21" s="25"/>
    </row>
  </sheetData>
  <sheetProtection/>
  <mergeCells count="25">
    <mergeCell ref="B7:B8"/>
    <mergeCell ref="C7:C8"/>
    <mergeCell ref="D7:D8"/>
    <mergeCell ref="A15:W15"/>
    <mergeCell ref="A9:W9"/>
    <mergeCell ref="A7:A8"/>
    <mergeCell ref="E7:E8"/>
    <mergeCell ref="V7:V8"/>
    <mergeCell ref="J7:J8"/>
    <mergeCell ref="N7:P7"/>
    <mergeCell ref="A4:V4"/>
    <mergeCell ref="A5:V5"/>
    <mergeCell ref="A1:W1"/>
    <mergeCell ref="A2:W2"/>
    <mergeCell ref="A3:W3"/>
    <mergeCell ref="V6:X6"/>
    <mergeCell ref="U7:U8"/>
    <mergeCell ref="F7:F8"/>
    <mergeCell ref="G7:G8"/>
    <mergeCell ref="H7:H8"/>
    <mergeCell ref="W7:W8"/>
    <mergeCell ref="K7:M7"/>
    <mergeCell ref="Q7:S7"/>
    <mergeCell ref="T7:T8"/>
    <mergeCell ref="I7:I8"/>
  </mergeCells>
  <conditionalFormatting sqref="G18:G19">
    <cfRule type="expression" priority="1" dxfId="75" stopIfTrue="1">
      <formula>'[1]DtППЮ'!#REF!&gt;1</formula>
    </cfRule>
    <cfRule type="cellIs" priority="2" dxfId="76" operator="greaterThan" stopIfTrue="1">
      <formula>'[1]DtППЮ'!#REF!&gt;1</formula>
    </cfRule>
  </conditionalFormatting>
  <printOptions horizontalCentered="1"/>
  <pageMargins left="0.1968503937007874" right="0.1968503937007874" top="0.36" bottom="0.1968503937007874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view="pageBreakPreview" zoomScale="90" zoomScaleSheetLayoutView="90" workbookViewId="0" topLeftCell="A2">
      <selection activeCell="N17" sqref="N17"/>
    </sheetView>
  </sheetViews>
  <sheetFormatPr defaultColWidth="9.00390625" defaultRowHeight="12.75"/>
  <cols>
    <col min="1" max="1" width="4.375" style="0" customWidth="1"/>
    <col min="2" max="2" width="21.125" style="0" customWidth="1"/>
    <col min="3" max="3" width="7.125" style="4" hidden="1" customWidth="1"/>
    <col min="4" max="4" width="6.625" style="5" hidden="1" customWidth="1"/>
    <col min="5" max="5" width="6.25390625" style="0" customWidth="1"/>
    <col min="6" max="6" width="35.75390625" style="0" customWidth="1"/>
    <col min="7" max="7" width="5.125" style="0" hidden="1" customWidth="1"/>
    <col min="8" max="9" width="14.625" style="3" hidden="1" customWidth="1"/>
    <col min="10" max="10" width="18.7539062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3" ht="35.2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ht="18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7.75" customHeight="1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8">
      <c r="A4" s="128" t="s">
        <v>46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18" customHeight="1">
      <c r="A5" s="155" t="s">
        <v>65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</row>
    <row r="6" spans="1:24" ht="12.75">
      <c r="A6" s="121" t="s">
        <v>136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50"/>
      <c r="X6" t="s">
        <v>47</v>
      </c>
    </row>
    <row r="7" spans="1:24" ht="21" customHeight="1">
      <c r="A7" s="12" t="s">
        <v>63</v>
      </c>
      <c r="B7" s="12"/>
      <c r="C7" s="13"/>
      <c r="D7" s="14"/>
      <c r="E7" s="12"/>
      <c r="F7" s="12"/>
      <c r="G7" s="15"/>
      <c r="H7" s="40"/>
      <c r="I7" s="40"/>
      <c r="J7" s="40"/>
      <c r="K7" s="51"/>
      <c r="L7" s="52"/>
      <c r="M7" s="53"/>
      <c r="N7" s="54"/>
      <c r="O7" s="55"/>
      <c r="P7" s="53"/>
      <c r="Q7" s="51"/>
      <c r="R7" s="52"/>
      <c r="S7" s="53"/>
      <c r="T7" s="56"/>
      <c r="U7" s="56"/>
      <c r="V7" s="115" t="s">
        <v>58</v>
      </c>
      <c r="W7" s="115"/>
      <c r="X7" s="61"/>
    </row>
    <row r="8" spans="1:23" ht="44.25" customHeight="1">
      <c r="A8" s="124" t="s">
        <v>10</v>
      </c>
      <c r="B8" s="141" t="s">
        <v>0</v>
      </c>
      <c r="C8" s="141" t="s">
        <v>1</v>
      </c>
      <c r="D8" s="143" t="s">
        <v>2</v>
      </c>
      <c r="E8" s="151" t="s">
        <v>3</v>
      </c>
      <c r="F8" s="135" t="s">
        <v>4</v>
      </c>
      <c r="G8" s="137" t="s">
        <v>2</v>
      </c>
      <c r="H8" s="137" t="s">
        <v>5</v>
      </c>
      <c r="I8" s="122" t="s">
        <v>182</v>
      </c>
      <c r="J8" s="141" t="s">
        <v>6</v>
      </c>
      <c r="K8" s="105" t="s">
        <v>33</v>
      </c>
      <c r="L8" s="106"/>
      <c r="M8" s="107"/>
      <c r="N8" s="105" t="s">
        <v>16</v>
      </c>
      <c r="O8" s="106"/>
      <c r="P8" s="107"/>
      <c r="Q8" s="105" t="s">
        <v>34</v>
      </c>
      <c r="R8" s="106"/>
      <c r="S8" s="107"/>
      <c r="T8" s="98" t="s">
        <v>17</v>
      </c>
      <c r="U8" s="132" t="s">
        <v>42</v>
      </c>
      <c r="V8" s="153" t="s">
        <v>21</v>
      </c>
      <c r="W8" s="153" t="s">
        <v>43</v>
      </c>
    </row>
    <row r="9" spans="1:23" ht="44.25" customHeight="1">
      <c r="A9" s="125"/>
      <c r="B9" s="142"/>
      <c r="C9" s="142"/>
      <c r="D9" s="144"/>
      <c r="E9" s="152"/>
      <c r="F9" s="136"/>
      <c r="G9" s="104"/>
      <c r="H9" s="104"/>
      <c r="I9" s="123"/>
      <c r="J9" s="142"/>
      <c r="K9" s="32" t="s">
        <v>18</v>
      </c>
      <c r="L9" s="29" t="s">
        <v>19</v>
      </c>
      <c r="M9" s="30" t="s">
        <v>20</v>
      </c>
      <c r="N9" s="32" t="s">
        <v>18</v>
      </c>
      <c r="O9" s="29" t="s">
        <v>19</v>
      </c>
      <c r="P9" s="30" t="s">
        <v>20</v>
      </c>
      <c r="Q9" s="32" t="s">
        <v>18</v>
      </c>
      <c r="R9" s="29" t="s">
        <v>19</v>
      </c>
      <c r="S9" s="30" t="s">
        <v>20</v>
      </c>
      <c r="T9" s="99"/>
      <c r="U9" s="132"/>
      <c r="V9" s="154"/>
      <c r="W9" s="154"/>
    </row>
    <row r="10" spans="1:23" s="6" customFormat="1" ht="31.5" customHeight="1">
      <c r="A10" s="7">
        <v>1</v>
      </c>
      <c r="B10" s="70" t="s">
        <v>24</v>
      </c>
      <c r="C10" s="1"/>
      <c r="D10" s="2"/>
      <c r="E10" s="1" t="s">
        <v>12</v>
      </c>
      <c r="F10" s="69" t="s">
        <v>133</v>
      </c>
      <c r="G10" s="2"/>
      <c r="H10" s="1" t="s">
        <v>22</v>
      </c>
      <c r="I10" s="1" t="s">
        <v>22</v>
      </c>
      <c r="J10" s="1" t="s">
        <v>23</v>
      </c>
      <c r="K10" s="33">
        <v>170</v>
      </c>
      <c r="L10" s="26">
        <f aca="true" t="shared" si="0" ref="L10:L18">K10/2.5</f>
        <v>68</v>
      </c>
      <c r="M10" s="1">
        <v>1</v>
      </c>
      <c r="N10" s="34">
        <v>165</v>
      </c>
      <c r="O10" s="26">
        <f aca="true" t="shared" si="1" ref="O10:O18">N10/2.5</f>
        <v>66</v>
      </c>
      <c r="P10" s="1">
        <v>1</v>
      </c>
      <c r="Q10" s="35">
        <v>163</v>
      </c>
      <c r="R10" s="26">
        <f aca="true" t="shared" si="2" ref="R10:R18">Q10/2.5</f>
        <v>65.2</v>
      </c>
      <c r="S10" s="1">
        <v>2</v>
      </c>
      <c r="T10" s="17"/>
      <c r="U10" s="39">
        <f aca="true" t="shared" si="3" ref="U10:U18">K10+N10+Q10</f>
        <v>498</v>
      </c>
      <c r="V10" s="24">
        <f aca="true" t="shared" si="4" ref="V10:V18">AVERAGE(L10,O10,R10)</f>
        <v>66.39999999999999</v>
      </c>
      <c r="W10" s="11" t="s">
        <v>36</v>
      </c>
    </row>
    <row r="11" spans="1:23" s="6" customFormat="1" ht="33" customHeight="1">
      <c r="A11" s="7">
        <v>2</v>
      </c>
      <c r="B11" s="58" t="s">
        <v>126</v>
      </c>
      <c r="C11" s="1"/>
      <c r="D11" s="2"/>
      <c r="E11" s="1" t="s">
        <v>7</v>
      </c>
      <c r="F11" s="47" t="s">
        <v>135</v>
      </c>
      <c r="G11" s="2"/>
      <c r="H11" s="86" t="s">
        <v>159</v>
      </c>
      <c r="I11" s="1" t="s">
        <v>160</v>
      </c>
      <c r="J11" s="9" t="s">
        <v>161</v>
      </c>
      <c r="K11" s="33">
        <v>166.5</v>
      </c>
      <c r="L11" s="26">
        <f t="shared" si="0"/>
        <v>66.6</v>
      </c>
      <c r="M11" s="1">
        <v>2</v>
      </c>
      <c r="N11" s="34">
        <v>164.5</v>
      </c>
      <c r="O11" s="26">
        <f t="shared" si="1"/>
        <v>65.8</v>
      </c>
      <c r="P11" s="1">
        <v>2</v>
      </c>
      <c r="Q11" s="35">
        <v>163.5</v>
      </c>
      <c r="R11" s="26">
        <f t="shared" si="2"/>
        <v>65.4</v>
      </c>
      <c r="S11" s="1">
        <v>1</v>
      </c>
      <c r="T11" s="17"/>
      <c r="U11" s="39">
        <f t="shared" si="3"/>
        <v>494.5</v>
      </c>
      <c r="V11" s="24">
        <f t="shared" si="4"/>
        <v>65.93333333333332</v>
      </c>
      <c r="W11" s="11" t="s">
        <v>36</v>
      </c>
    </row>
    <row r="12" spans="1:23" s="6" customFormat="1" ht="33" customHeight="1">
      <c r="A12" s="7">
        <v>3</v>
      </c>
      <c r="B12" s="47" t="s">
        <v>127</v>
      </c>
      <c r="C12" s="1"/>
      <c r="D12" s="2"/>
      <c r="E12" s="1" t="s">
        <v>7</v>
      </c>
      <c r="F12" s="47" t="s">
        <v>129</v>
      </c>
      <c r="G12" s="2"/>
      <c r="H12" s="87" t="s">
        <v>166</v>
      </c>
      <c r="I12" s="9" t="s">
        <v>172</v>
      </c>
      <c r="J12" s="9" t="s">
        <v>173</v>
      </c>
      <c r="K12" s="62">
        <v>157.5</v>
      </c>
      <c r="L12" s="26">
        <f t="shared" si="0"/>
        <v>63</v>
      </c>
      <c r="M12" s="1">
        <v>8</v>
      </c>
      <c r="N12" s="34">
        <v>164</v>
      </c>
      <c r="O12" s="26">
        <f t="shared" si="1"/>
        <v>65.6</v>
      </c>
      <c r="P12" s="1">
        <v>3</v>
      </c>
      <c r="Q12" s="35">
        <v>163</v>
      </c>
      <c r="R12" s="26">
        <f t="shared" si="2"/>
        <v>65.2</v>
      </c>
      <c r="S12" s="1">
        <v>2</v>
      </c>
      <c r="T12" s="17"/>
      <c r="U12" s="39">
        <f t="shared" si="3"/>
        <v>484.5</v>
      </c>
      <c r="V12" s="24">
        <f t="shared" si="4"/>
        <v>64.60000000000001</v>
      </c>
      <c r="W12" s="11" t="s">
        <v>36</v>
      </c>
    </row>
    <row r="13" spans="1:23" s="6" customFormat="1" ht="31.5" customHeight="1">
      <c r="A13" s="7">
        <v>4</v>
      </c>
      <c r="B13" s="88" t="s">
        <v>124</v>
      </c>
      <c r="C13" s="1"/>
      <c r="D13" s="2"/>
      <c r="E13" s="1" t="s">
        <v>14</v>
      </c>
      <c r="F13" s="47" t="s">
        <v>132</v>
      </c>
      <c r="G13" s="2"/>
      <c r="H13" s="87" t="s">
        <v>166</v>
      </c>
      <c r="I13" s="9" t="s">
        <v>172</v>
      </c>
      <c r="J13" s="9" t="s">
        <v>173</v>
      </c>
      <c r="K13" s="33">
        <v>161</v>
      </c>
      <c r="L13" s="26">
        <f t="shared" si="0"/>
        <v>64.4</v>
      </c>
      <c r="M13" s="1">
        <v>5</v>
      </c>
      <c r="N13" s="34">
        <v>161.5</v>
      </c>
      <c r="O13" s="26">
        <f t="shared" si="1"/>
        <v>64.6</v>
      </c>
      <c r="P13" s="1">
        <v>4</v>
      </c>
      <c r="Q13" s="35">
        <v>161</v>
      </c>
      <c r="R13" s="26">
        <f t="shared" si="2"/>
        <v>64.4</v>
      </c>
      <c r="S13" s="1">
        <v>4</v>
      </c>
      <c r="T13" s="17"/>
      <c r="U13" s="39">
        <f t="shared" si="3"/>
        <v>483.5</v>
      </c>
      <c r="V13" s="24">
        <f t="shared" si="4"/>
        <v>64.46666666666667</v>
      </c>
      <c r="W13" s="11" t="s">
        <v>36</v>
      </c>
    </row>
    <row r="14" spans="1:23" s="6" customFormat="1" ht="31.5" customHeight="1">
      <c r="A14" s="7">
        <v>5</v>
      </c>
      <c r="B14" s="64" t="s">
        <v>122</v>
      </c>
      <c r="C14" s="1"/>
      <c r="D14" s="2"/>
      <c r="E14" s="1" t="s">
        <v>36</v>
      </c>
      <c r="F14" s="65" t="s">
        <v>129</v>
      </c>
      <c r="G14" s="2"/>
      <c r="H14" s="87" t="s">
        <v>166</v>
      </c>
      <c r="I14" s="9" t="s">
        <v>172</v>
      </c>
      <c r="J14" s="9" t="s">
        <v>173</v>
      </c>
      <c r="K14" s="33">
        <v>166</v>
      </c>
      <c r="L14" s="26">
        <f t="shared" si="0"/>
        <v>66.4</v>
      </c>
      <c r="M14" s="1">
        <v>3</v>
      </c>
      <c r="N14" s="34">
        <v>157</v>
      </c>
      <c r="O14" s="26">
        <f t="shared" si="1"/>
        <v>62.8</v>
      </c>
      <c r="P14" s="1">
        <v>5</v>
      </c>
      <c r="Q14" s="35">
        <v>158</v>
      </c>
      <c r="R14" s="26">
        <f t="shared" si="2"/>
        <v>63.2</v>
      </c>
      <c r="S14" s="1">
        <v>6</v>
      </c>
      <c r="T14" s="17"/>
      <c r="U14" s="39">
        <f t="shared" si="3"/>
        <v>481</v>
      </c>
      <c r="V14" s="24">
        <f t="shared" si="4"/>
        <v>64.13333333333333</v>
      </c>
      <c r="W14" s="11" t="s">
        <v>36</v>
      </c>
    </row>
    <row r="15" spans="1:23" s="6" customFormat="1" ht="31.5" customHeight="1">
      <c r="A15" s="7">
        <v>6</v>
      </c>
      <c r="B15" s="88" t="s">
        <v>123</v>
      </c>
      <c r="C15" s="1"/>
      <c r="D15" s="2"/>
      <c r="E15" s="1" t="s">
        <v>12</v>
      </c>
      <c r="F15" s="73" t="s">
        <v>130</v>
      </c>
      <c r="G15" s="2"/>
      <c r="H15" s="87" t="s">
        <v>166</v>
      </c>
      <c r="I15" s="9" t="s">
        <v>172</v>
      </c>
      <c r="J15" s="9" t="s">
        <v>173</v>
      </c>
      <c r="K15" s="33">
        <v>163.5</v>
      </c>
      <c r="L15" s="26">
        <f t="shared" si="0"/>
        <v>65.4</v>
      </c>
      <c r="M15" s="1">
        <v>4</v>
      </c>
      <c r="N15" s="34">
        <v>153</v>
      </c>
      <c r="O15" s="26">
        <f t="shared" si="1"/>
        <v>61.2</v>
      </c>
      <c r="P15" s="1">
        <v>7</v>
      </c>
      <c r="Q15" s="35">
        <v>160.5</v>
      </c>
      <c r="R15" s="26">
        <f t="shared" si="2"/>
        <v>64.2</v>
      </c>
      <c r="S15" s="1">
        <v>5</v>
      </c>
      <c r="T15" s="17"/>
      <c r="U15" s="39">
        <f t="shared" si="3"/>
        <v>477</v>
      </c>
      <c r="V15" s="24">
        <f t="shared" si="4"/>
        <v>63.6</v>
      </c>
      <c r="W15" s="11" t="s">
        <v>36</v>
      </c>
    </row>
    <row r="16" spans="1:23" s="6" customFormat="1" ht="31.5" customHeight="1">
      <c r="A16" s="7">
        <v>7</v>
      </c>
      <c r="B16" s="47" t="s">
        <v>74</v>
      </c>
      <c r="C16" s="1"/>
      <c r="D16" s="2"/>
      <c r="E16" s="1" t="s">
        <v>12</v>
      </c>
      <c r="F16" s="67" t="s">
        <v>128</v>
      </c>
      <c r="G16" s="2"/>
      <c r="H16" s="1" t="s">
        <v>35</v>
      </c>
      <c r="I16" s="1" t="s">
        <v>35</v>
      </c>
      <c r="J16" s="1" t="s">
        <v>175</v>
      </c>
      <c r="K16" s="33">
        <v>160</v>
      </c>
      <c r="L16" s="26">
        <f t="shared" si="0"/>
        <v>64</v>
      </c>
      <c r="M16" s="1">
        <v>6</v>
      </c>
      <c r="N16" s="34">
        <v>155</v>
      </c>
      <c r="O16" s="26">
        <f t="shared" si="1"/>
        <v>62</v>
      </c>
      <c r="P16" s="1">
        <v>6</v>
      </c>
      <c r="Q16" s="35">
        <v>150.5</v>
      </c>
      <c r="R16" s="26">
        <f t="shared" si="2"/>
        <v>60.2</v>
      </c>
      <c r="S16" s="1">
        <v>8</v>
      </c>
      <c r="T16" s="17"/>
      <c r="U16" s="39">
        <f t="shared" si="3"/>
        <v>465.5</v>
      </c>
      <c r="V16" s="24">
        <f t="shared" si="4"/>
        <v>62.06666666666666</v>
      </c>
      <c r="W16" s="11" t="s">
        <v>7</v>
      </c>
    </row>
    <row r="17" spans="1:23" s="6" customFormat="1" ht="31.5" customHeight="1">
      <c r="A17" s="7">
        <v>8</v>
      </c>
      <c r="B17" s="58" t="s">
        <v>38</v>
      </c>
      <c r="C17" s="1"/>
      <c r="D17" s="2"/>
      <c r="E17" s="1" t="s">
        <v>36</v>
      </c>
      <c r="F17" s="67" t="s">
        <v>131</v>
      </c>
      <c r="G17" s="2"/>
      <c r="H17" s="1" t="s">
        <v>22</v>
      </c>
      <c r="I17" s="1" t="s">
        <v>22</v>
      </c>
      <c r="J17" s="1" t="s">
        <v>23</v>
      </c>
      <c r="K17" s="33">
        <v>159.5</v>
      </c>
      <c r="L17" s="26">
        <f t="shared" si="0"/>
        <v>63.8</v>
      </c>
      <c r="M17" s="1">
        <v>7</v>
      </c>
      <c r="N17" s="34">
        <v>148</v>
      </c>
      <c r="O17" s="26">
        <f t="shared" si="1"/>
        <v>59.2</v>
      </c>
      <c r="P17" s="1">
        <v>9</v>
      </c>
      <c r="Q17" s="35">
        <v>154</v>
      </c>
      <c r="R17" s="26">
        <f t="shared" si="2"/>
        <v>61.6</v>
      </c>
      <c r="S17" s="1">
        <v>7</v>
      </c>
      <c r="T17" s="17"/>
      <c r="U17" s="39">
        <f t="shared" si="3"/>
        <v>461.5</v>
      </c>
      <c r="V17" s="24">
        <f t="shared" si="4"/>
        <v>61.53333333333333</v>
      </c>
      <c r="W17" s="11" t="s">
        <v>7</v>
      </c>
    </row>
    <row r="18" spans="1:23" s="6" customFormat="1" ht="31.5" customHeight="1">
      <c r="A18" s="7">
        <v>9</v>
      </c>
      <c r="B18" s="64" t="s">
        <v>125</v>
      </c>
      <c r="C18" s="1"/>
      <c r="D18" s="2"/>
      <c r="E18" s="1" t="s">
        <v>7</v>
      </c>
      <c r="F18" s="47" t="s">
        <v>134</v>
      </c>
      <c r="G18" s="2"/>
      <c r="H18" s="36" t="s">
        <v>13</v>
      </c>
      <c r="I18" s="36" t="s">
        <v>178</v>
      </c>
      <c r="J18" s="9" t="s">
        <v>170</v>
      </c>
      <c r="K18" s="33">
        <v>148</v>
      </c>
      <c r="L18" s="26">
        <f t="shared" si="0"/>
        <v>59.2</v>
      </c>
      <c r="M18" s="1">
        <v>9</v>
      </c>
      <c r="N18" s="34">
        <v>150</v>
      </c>
      <c r="O18" s="26">
        <f t="shared" si="1"/>
        <v>60</v>
      </c>
      <c r="P18" s="1">
        <v>8</v>
      </c>
      <c r="Q18" s="35">
        <v>147.5</v>
      </c>
      <c r="R18" s="26">
        <f t="shared" si="2"/>
        <v>59</v>
      </c>
      <c r="S18" s="1">
        <v>9</v>
      </c>
      <c r="T18" s="17"/>
      <c r="U18" s="39">
        <f t="shared" si="3"/>
        <v>445.5</v>
      </c>
      <c r="V18" s="24">
        <f t="shared" si="4"/>
        <v>59.4</v>
      </c>
      <c r="W18" s="11" t="s">
        <v>7</v>
      </c>
    </row>
    <row r="19" spans="2:19" ht="39.75" customHeight="1">
      <c r="B19" s="18" t="s">
        <v>8</v>
      </c>
      <c r="C19" s="19"/>
      <c r="D19" s="20"/>
      <c r="E19" s="21"/>
      <c r="F19" s="28"/>
      <c r="H19" s="22"/>
      <c r="I19" s="22"/>
      <c r="J19" s="28" t="s">
        <v>59</v>
      </c>
      <c r="S19" s="8"/>
    </row>
    <row r="20" spans="1:22" s="3" customFormat="1" ht="33" customHeight="1">
      <c r="A20"/>
      <c r="B20" s="18" t="s">
        <v>9</v>
      </c>
      <c r="C20" s="19"/>
      <c r="D20" s="20"/>
      <c r="E20" s="21"/>
      <c r="F20" s="28"/>
      <c r="H20" s="22"/>
      <c r="I20" s="22"/>
      <c r="J20" s="28" t="s">
        <v>60</v>
      </c>
      <c r="K20" s="31"/>
      <c r="L20" s="25"/>
      <c r="M20"/>
      <c r="N20" s="10"/>
      <c r="O20" s="27"/>
      <c r="P20"/>
      <c r="Q20" s="31"/>
      <c r="R20" s="25"/>
      <c r="S20"/>
      <c r="T20" s="16"/>
      <c r="U20" s="16"/>
      <c r="V20" s="25"/>
    </row>
  </sheetData>
  <sheetProtection/>
  <mergeCells count="24">
    <mergeCell ref="A1:W1"/>
    <mergeCell ref="A2:W2"/>
    <mergeCell ref="A3:W3"/>
    <mergeCell ref="A5:W5"/>
    <mergeCell ref="W8:W9"/>
    <mergeCell ref="N8:P8"/>
    <mergeCell ref="V7:W7"/>
    <mergeCell ref="A4:W4"/>
    <mergeCell ref="A6:V6"/>
    <mergeCell ref="U8:U9"/>
    <mergeCell ref="K8:M8"/>
    <mergeCell ref="Q8:S8"/>
    <mergeCell ref="T8:T9"/>
    <mergeCell ref="B8:B9"/>
    <mergeCell ref="A8:A9"/>
    <mergeCell ref="E8:E9"/>
    <mergeCell ref="V8:V9"/>
    <mergeCell ref="J8:J9"/>
    <mergeCell ref="C8:C9"/>
    <mergeCell ref="F8:F9"/>
    <mergeCell ref="G8:G9"/>
    <mergeCell ref="H8:H9"/>
    <mergeCell ref="D8:D9"/>
    <mergeCell ref="I8:I9"/>
  </mergeCells>
  <conditionalFormatting sqref="G18 G15">
    <cfRule type="expression" priority="1" dxfId="75" stopIfTrue="1">
      <formula>'[1]DtППЮ'!#REF!&gt;1</formula>
    </cfRule>
    <cfRule type="cellIs" priority="2" dxfId="76" operator="greaterThan" stopIfTrue="1">
      <formula>'[1]DtППЮ'!#REF!&gt;1</formula>
    </cfRule>
  </conditionalFormatting>
  <printOptions horizontalCentered="1"/>
  <pageMargins left="0.1968503937007874" right="0.1968503937007874" top="0.29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90" zoomScaleSheetLayoutView="90" workbookViewId="0" topLeftCell="A1">
      <selection activeCell="W8" sqref="W8:W9"/>
    </sheetView>
  </sheetViews>
  <sheetFormatPr defaultColWidth="9.00390625" defaultRowHeight="12.75"/>
  <cols>
    <col min="1" max="1" width="4.375" style="0" customWidth="1"/>
    <col min="2" max="2" width="15.125" style="0" customWidth="1"/>
    <col min="3" max="3" width="7.125" style="4" hidden="1" customWidth="1"/>
    <col min="4" max="4" width="6.625" style="5" hidden="1" customWidth="1"/>
    <col min="5" max="5" width="4.625" style="0" customWidth="1"/>
    <col min="6" max="6" width="33.875" style="0" customWidth="1"/>
    <col min="7" max="7" width="5.125" style="0" hidden="1" customWidth="1"/>
    <col min="8" max="8" width="14.625" style="3" customWidth="1"/>
    <col min="9" max="9" width="14.625" style="3" hidden="1" customWidth="1"/>
    <col min="10" max="10" width="17.0039062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3" ht="35.2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ht="24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4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2" ht="24" customHeight="1">
      <c r="A4" s="128" t="s">
        <v>50</v>
      </c>
      <c r="B4" s="128"/>
      <c r="C4" s="128"/>
      <c r="D4" s="128"/>
      <c r="E4" s="128"/>
      <c r="F4" s="128"/>
      <c r="G4" s="128"/>
      <c r="H4" s="128"/>
      <c r="I4" s="128"/>
      <c r="J4" s="12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3" ht="15">
      <c r="A5" s="155" t="s">
        <v>53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</row>
    <row r="6" spans="1:24" ht="21" customHeight="1">
      <c r="A6" s="121" t="s">
        <v>136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t="s">
        <v>29</v>
      </c>
    </row>
    <row r="7" spans="1:24" ht="21" customHeight="1">
      <c r="A7" s="12" t="s">
        <v>63</v>
      </c>
      <c r="B7" s="12"/>
      <c r="C7" s="13"/>
      <c r="D7" s="14"/>
      <c r="E7" s="12"/>
      <c r="F7" s="12"/>
      <c r="G7" s="15"/>
      <c r="H7" s="40"/>
      <c r="I7" s="40"/>
      <c r="J7" s="40"/>
      <c r="K7" s="51"/>
      <c r="L7" s="52"/>
      <c r="M7" s="53"/>
      <c r="N7" s="54"/>
      <c r="O7" s="55"/>
      <c r="P7" s="53"/>
      <c r="Q7" s="51"/>
      <c r="R7" s="52"/>
      <c r="S7" s="53"/>
      <c r="T7" s="56"/>
      <c r="U7" s="56"/>
      <c r="V7" s="115" t="s">
        <v>58</v>
      </c>
      <c r="W7" s="115"/>
      <c r="X7" s="61"/>
    </row>
    <row r="8" spans="1:24" ht="44.25" customHeight="1">
      <c r="A8" s="124" t="s">
        <v>10</v>
      </c>
      <c r="B8" s="141" t="s">
        <v>0</v>
      </c>
      <c r="C8" s="141" t="s">
        <v>1</v>
      </c>
      <c r="D8" s="143" t="s">
        <v>2</v>
      </c>
      <c r="E8" s="151" t="s">
        <v>3</v>
      </c>
      <c r="F8" s="135" t="s">
        <v>4</v>
      </c>
      <c r="G8" s="137" t="s">
        <v>2</v>
      </c>
      <c r="H8" s="137" t="s">
        <v>5</v>
      </c>
      <c r="I8" s="83"/>
      <c r="J8" s="141" t="s">
        <v>6</v>
      </c>
      <c r="K8" s="105" t="s">
        <v>33</v>
      </c>
      <c r="L8" s="106"/>
      <c r="M8" s="107"/>
      <c r="N8" s="105" t="s">
        <v>16</v>
      </c>
      <c r="O8" s="106"/>
      <c r="P8" s="107"/>
      <c r="Q8" s="105" t="s">
        <v>34</v>
      </c>
      <c r="R8" s="106"/>
      <c r="S8" s="107"/>
      <c r="T8" s="98" t="s">
        <v>17</v>
      </c>
      <c r="U8" s="132" t="s">
        <v>42</v>
      </c>
      <c r="V8" s="153" t="s">
        <v>21</v>
      </c>
      <c r="W8" s="129" t="s">
        <v>43</v>
      </c>
      <c r="X8" t="s">
        <v>30</v>
      </c>
    </row>
    <row r="9" spans="1:24" ht="44.25" customHeight="1">
      <c r="A9" s="125"/>
      <c r="B9" s="142"/>
      <c r="C9" s="142"/>
      <c r="D9" s="144"/>
      <c r="E9" s="152"/>
      <c r="F9" s="136"/>
      <c r="G9" s="104"/>
      <c r="H9" s="104"/>
      <c r="I9" s="84"/>
      <c r="J9" s="142"/>
      <c r="K9" s="32" t="s">
        <v>18</v>
      </c>
      <c r="L9" s="29" t="s">
        <v>19</v>
      </c>
      <c r="M9" s="30" t="s">
        <v>20</v>
      </c>
      <c r="N9" s="32" t="s">
        <v>18</v>
      </c>
      <c r="O9" s="29" t="s">
        <v>19</v>
      </c>
      <c r="P9" s="30" t="s">
        <v>20</v>
      </c>
      <c r="Q9" s="32" t="s">
        <v>18</v>
      </c>
      <c r="R9" s="29" t="s">
        <v>19</v>
      </c>
      <c r="S9" s="30" t="s">
        <v>20</v>
      </c>
      <c r="T9" s="99"/>
      <c r="U9" s="132"/>
      <c r="V9" s="154"/>
      <c r="W9" s="129"/>
      <c r="X9" t="s">
        <v>28</v>
      </c>
    </row>
    <row r="10" spans="1:23" s="6" customFormat="1" ht="45.75" customHeight="1">
      <c r="A10" s="7">
        <v>1</v>
      </c>
      <c r="B10" s="58" t="s">
        <v>66</v>
      </c>
      <c r="C10" s="63"/>
      <c r="D10" s="37"/>
      <c r="E10" s="63" t="s">
        <v>39</v>
      </c>
      <c r="F10" s="37" t="s">
        <v>67</v>
      </c>
      <c r="G10" s="2"/>
      <c r="H10" s="1" t="s">
        <v>68</v>
      </c>
      <c r="I10" s="1"/>
      <c r="J10" s="1" t="s">
        <v>69</v>
      </c>
      <c r="K10" s="33">
        <v>221</v>
      </c>
      <c r="L10" s="26">
        <f>K10/3.8</f>
        <v>58.15789473684211</v>
      </c>
      <c r="M10" s="1">
        <v>1</v>
      </c>
      <c r="N10" s="34">
        <v>226</v>
      </c>
      <c r="O10" s="26">
        <f>N10/3.8</f>
        <v>59.473684210526315</v>
      </c>
      <c r="P10" s="1">
        <v>1</v>
      </c>
      <c r="Q10" s="35">
        <v>215.5</v>
      </c>
      <c r="R10" s="26">
        <f>Q10/3.8</f>
        <v>56.71052631578948</v>
      </c>
      <c r="S10" s="1">
        <v>2</v>
      </c>
      <c r="T10" s="17"/>
      <c r="U10" s="39">
        <f>K10+N10+Q10</f>
        <v>662.5</v>
      </c>
      <c r="V10" s="24">
        <f>AVERAGE(L10,O10,R10)</f>
        <v>58.11403508771931</v>
      </c>
      <c r="W10" s="11" t="s">
        <v>7</v>
      </c>
    </row>
    <row r="11" spans="1:23" s="6" customFormat="1" ht="40.5" customHeight="1">
      <c r="A11" s="7">
        <v>2</v>
      </c>
      <c r="B11" s="65" t="s">
        <v>137</v>
      </c>
      <c r="C11" s="1"/>
      <c r="D11" s="2"/>
      <c r="E11" s="1" t="s">
        <v>7</v>
      </c>
      <c r="F11" s="67" t="s">
        <v>138</v>
      </c>
      <c r="G11" s="2"/>
      <c r="H11" s="1" t="s">
        <v>192</v>
      </c>
      <c r="I11" s="1" t="s">
        <v>174</v>
      </c>
      <c r="J11" s="1" t="s">
        <v>193</v>
      </c>
      <c r="K11" s="33">
        <v>214</v>
      </c>
      <c r="L11" s="26">
        <f>K11/3.8</f>
        <v>56.31578947368421</v>
      </c>
      <c r="M11" s="1">
        <v>2</v>
      </c>
      <c r="N11" s="34">
        <v>218.5</v>
      </c>
      <c r="O11" s="26">
        <f>N11/3.8</f>
        <v>57.5</v>
      </c>
      <c r="P11" s="1">
        <v>2</v>
      </c>
      <c r="Q11" s="35">
        <v>223.5</v>
      </c>
      <c r="R11" s="26">
        <f>Q11/3.8</f>
        <v>58.81578947368421</v>
      </c>
      <c r="S11" s="1">
        <v>1</v>
      </c>
      <c r="T11" s="17"/>
      <c r="U11" s="39">
        <f>K11+N11+Q11</f>
        <v>656</v>
      </c>
      <c r="V11" s="24">
        <f>AVERAGE(L11,O11,R11)</f>
        <v>57.543859649122815</v>
      </c>
      <c r="W11" s="11" t="s">
        <v>7</v>
      </c>
    </row>
    <row r="12" spans="2:19" ht="33" customHeight="1">
      <c r="B12" s="18" t="s">
        <v>8</v>
      </c>
      <c r="C12" s="19"/>
      <c r="D12" s="20"/>
      <c r="E12" s="21"/>
      <c r="F12" s="28"/>
      <c r="H12" s="22"/>
      <c r="I12" s="22"/>
      <c r="J12" s="28" t="s">
        <v>59</v>
      </c>
      <c r="S12" s="8"/>
    </row>
    <row r="13" spans="1:22" s="3" customFormat="1" ht="33" customHeight="1">
      <c r="A13"/>
      <c r="B13" s="18" t="s">
        <v>9</v>
      </c>
      <c r="C13" s="19"/>
      <c r="D13" s="20"/>
      <c r="E13" s="21"/>
      <c r="F13" s="28"/>
      <c r="H13" s="22"/>
      <c r="I13" s="22"/>
      <c r="J13" s="28" t="s">
        <v>60</v>
      </c>
      <c r="K13" s="31"/>
      <c r="L13" s="25"/>
      <c r="M13"/>
      <c r="N13" s="10"/>
      <c r="O13" s="27"/>
      <c r="P13"/>
      <c r="Q13" s="31"/>
      <c r="R13" s="25"/>
      <c r="S13"/>
      <c r="T13" s="16"/>
      <c r="U13" s="16"/>
      <c r="V13" s="25"/>
    </row>
  </sheetData>
  <sheetProtection/>
  <mergeCells count="23">
    <mergeCell ref="A6:W6"/>
    <mergeCell ref="U8:U9"/>
    <mergeCell ref="F8:F9"/>
    <mergeCell ref="G8:G9"/>
    <mergeCell ref="H8:H9"/>
    <mergeCell ref="W8:W9"/>
    <mergeCell ref="K8:M8"/>
    <mergeCell ref="Q8:S8"/>
    <mergeCell ref="T8:T9"/>
    <mergeCell ref="V7:W7"/>
    <mergeCell ref="A4:V4"/>
    <mergeCell ref="A5:W5"/>
    <mergeCell ref="A2:W2"/>
    <mergeCell ref="A1:W1"/>
    <mergeCell ref="A3:W3"/>
    <mergeCell ref="A8:A9"/>
    <mergeCell ref="E8:E9"/>
    <mergeCell ref="V8:V9"/>
    <mergeCell ref="J8:J9"/>
    <mergeCell ref="N8:P8"/>
    <mergeCell ref="B8:B9"/>
    <mergeCell ref="C8:C9"/>
    <mergeCell ref="D8:D9"/>
  </mergeCells>
  <printOptions horizontalCentered="1"/>
  <pageMargins left="0.1968503937007874" right="0.1968503937007874" top="0.55" bottom="0.1968503937007874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view="pageBreakPreview" zoomScaleSheetLayoutView="100" workbookViewId="0" topLeftCell="A1">
      <selection activeCell="W17" sqref="W17:W18"/>
    </sheetView>
  </sheetViews>
  <sheetFormatPr defaultColWidth="9.00390625" defaultRowHeight="12.75"/>
  <cols>
    <col min="1" max="1" width="4.375" style="0" customWidth="1"/>
    <col min="2" max="2" width="18.375" style="0" customWidth="1"/>
    <col min="3" max="3" width="7.125" style="4" hidden="1" customWidth="1"/>
    <col min="4" max="4" width="6.625" style="5" hidden="1" customWidth="1"/>
    <col min="5" max="5" width="4.625" style="0" customWidth="1"/>
    <col min="6" max="6" width="33.875" style="0" customWidth="1"/>
    <col min="7" max="7" width="5.125" style="0" hidden="1" customWidth="1"/>
    <col min="8" max="9" width="14.625" style="3" hidden="1" customWidth="1"/>
    <col min="10" max="10" width="17.0039062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4" ht="35.2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t="s">
        <v>26</v>
      </c>
    </row>
    <row r="2" spans="1:23" ht="13.5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3.25" customHeight="1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8">
      <c r="A4" s="128" t="s">
        <v>139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4" s="59" customFormat="1" ht="12.75" customHeight="1">
      <c r="A5" s="121" t="s">
        <v>153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59" t="s">
        <v>27</v>
      </c>
    </row>
    <row r="6" spans="1:24" ht="21" customHeight="1">
      <c r="A6" s="12" t="s">
        <v>63</v>
      </c>
      <c r="B6" s="12"/>
      <c r="C6" s="13"/>
      <c r="D6" s="14"/>
      <c r="E6" s="12"/>
      <c r="F6" s="12"/>
      <c r="G6" s="15"/>
      <c r="H6" s="40"/>
      <c r="I6" s="40"/>
      <c r="J6" s="40"/>
      <c r="K6" s="51"/>
      <c r="L6" s="52"/>
      <c r="M6" s="53"/>
      <c r="N6" s="54"/>
      <c r="O6" s="55"/>
      <c r="P6" s="53"/>
      <c r="Q6" s="51"/>
      <c r="R6" s="52"/>
      <c r="S6" s="53"/>
      <c r="T6" s="56"/>
      <c r="U6" s="56"/>
      <c r="V6" s="115" t="s">
        <v>140</v>
      </c>
      <c r="W6" s="115"/>
      <c r="X6" s="61"/>
    </row>
    <row r="7" spans="1:23" ht="44.25" customHeight="1">
      <c r="A7" s="124" t="s">
        <v>10</v>
      </c>
      <c r="B7" s="116" t="s">
        <v>0</v>
      </c>
      <c r="C7" s="116" t="s">
        <v>1</v>
      </c>
      <c r="D7" s="117" t="s">
        <v>2</v>
      </c>
      <c r="E7" s="118" t="s">
        <v>3</v>
      </c>
      <c r="F7" s="119" t="s">
        <v>4</v>
      </c>
      <c r="G7" s="120" t="s">
        <v>2</v>
      </c>
      <c r="H7" s="120" t="s">
        <v>5</v>
      </c>
      <c r="I7" s="122" t="s">
        <v>182</v>
      </c>
      <c r="J7" s="116" t="s">
        <v>6</v>
      </c>
      <c r="K7" s="130" t="s">
        <v>33</v>
      </c>
      <c r="L7" s="130"/>
      <c r="M7" s="130"/>
      <c r="N7" s="130" t="s">
        <v>16</v>
      </c>
      <c r="O7" s="130"/>
      <c r="P7" s="130"/>
      <c r="Q7" s="130" t="s">
        <v>34</v>
      </c>
      <c r="R7" s="130"/>
      <c r="S7" s="130"/>
      <c r="T7" s="131" t="s">
        <v>17</v>
      </c>
      <c r="U7" s="132" t="s">
        <v>42</v>
      </c>
      <c r="V7" s="129" t="s">
        <v>21</v>
      </c>
      <c r="W7" s="129" t="s">
        <v>43</v>
      </c>
    </row>
    <row r="8" spans="1:23" ht="44.25" customHeight="1">
      <c r="A8" s="125"/>
      <c r="B8" s="116"/>
      <c r="C8" s="116"/>
      <c r="D8" s="117"/>
      <c r="E8" s="118"/>
      <c r="F8" s="119"/>
      <c r="G8" s="120"/>
      <c r="H8" s="120"/>
      <c r="I8" s="123"/>
      <c r="J8" s="116"/>
      <c r="K8" s="32" t="s">
        <v>18</v>
      </c>
      <c r="L8" s="29" t="s">
        <v>19</v>
      </c>
      <c r="M8" s="30" t="s">
        <v>20</v>
      </c>
      <c r="N8" s="32" t="s">
        <v>18</v>
      </c>
      <c r="O8" s="29" t="s">
        <v>19</v>
      </c>
      <c r="P8" s="30" t="s">
        <v>20</v>
      </c>
      <c r="Q8" s="32" t="s">
        <v>18</v>
      </c>
      <c r="R8" s="29" t="s">
        <v>19</v>
      </c>
      <c r="S8" s="30" t="s">
        <v>20</v>
      </c>
      <c r="T8" s="131"/>
      <c r="U8" s="132"/>
      <c r="V8" s="129"/>
      <c r="W8" s="129"/>
    </row>
    <row r="9" spans="1:23" s="6" customFormat="1" ht="31.5" customHeight="1">
      <c r="A9" s="7">
        <v>1</v>
      </c>
      <c r="B9" s="64" t="s">
        <v>71</v>
      </c>
      <c r="C9" s="1"/>
      <c r="D9" s="2"/>
      <c r="E9" s="1" t="s">
        <v>12</v>
      </c>
      <c r="F9" s="64" t="s">
        <v>77</v>
      </c>
      <c r="G9" s="2"/>
      <c r="H9" s="9" t="s">
        <v>169</v>
      </c>
      <c r="I9" s="38" t="s">
        <v>163</v>
      </c>
      <c r="J9" s="9" t="s">
        <v>170</v>
      </c>
      <c r="K9" s="33">
        <v>196</v>
      </c>
      <c r="L9" s="26">
        <f aca="true" t="shared" si="0" ref="L9:L18">K9/3</f>
        <v>65.33333333333333</v>
      </c>
      <c r="M9" s="1">
        <v>1</v>
      </c>
      <c r="N9" s="34">
        <v>202</v>
      </c>
      <c r="O9" s="26">
        <f aca="true" t="shared" si="1" ref="O9:O18">N9/3</f>
        <v>67.33333333333333</v>
      </c>
      <c r="P9" s="1">
        <v>1</v>
      </c>
      <c r="Q9" s="94">
        <v>196.5</v>
      </c>
      <c r="R9" s="26">
        <f aca="true" t="shared" si="2" ref="R9:R18">Q9/3</f>
        <v>65.5</v>
      </c>
      <c r="S9" s="1">
        <v>2</v>
      </c>
      <c r="T9" s="97"/>
      <c r="U9" s="39">
        <f aca="true" t="shared" si="3" ref="U9:U18">K9+N9+Q9</f>
        <v>594.5</v>
      </c>
      <c r="V9" s="24">
        <f aca="true" t="shared" si="4" ref="V9:V18">AVERAGE(L9,O9,R9)</f>
        <v>66.05555555555556</v>
      </c>
      <c r="W9" s="11" t="s">
        <v>12</v>
      </c>
    </row>
    <row r="10" spans="1:23" s="6" customFormat="1" ht="31.5" customHeight="1">
      <c r="A10" s="7">
        <v>2</v>
      </c>
      <c r="B10" s="76" t="s">
        <v>73</v>
      </c>
      <c r="C10" s="1"/>
      <c r="D10" s="2"/>
      <c r="E10" s="1" t="s">
        <v>12</v>
      </c>
      <c r="F10" s="64" t="s">
        <v>79</v>
      </c>
      <c r="G10" s="2"/>
      <c r="H10" s="1" t="s">
        <v>68</v>
      </c>
      <c r="I10" s="1" t="s">
        <v>174</v>
      </c>
      <c r="J10" s="1" t="s">
        <v>69</v>
      </c>
      <c r="K10" s="33">
        <v>195</v>
      </c>
      <c r="L10" s="26">
        <f t="shared" si="0"/>
        <v>65</v>
      </c>
      <c r="M10" s="1">
        <v>3</v>
      </c>
      <c r="N10" s="34">
        <v>200</v>
      </c>
      <c r="O10" s="26">
        <f t="shared" si="1"/>
        <v>66.66666666666667</v>
      </c>
      <c r="P10" s="1">
        <v>2</v>
      </c>
      <c r="Q10" s="94">
        <v>198.5</v>
      </c>
      <c r="R10" s="26">
        <f t="shared" si="2"/>
        <v>66.16666666666667</v>
      </c>
      <c r="S10" s="1">
        <v>1</v>
      </c>
      <c r="T10" s="97"/>
      <c r="U10" s="39">
        <f t="shared" si="3"/>
        <v>593.5</v>
      </c>
      <c r="V10" s="24">
        <f t="shared" si="4"/>
        <v>65.94444444444446</v>
      </c>
      <c r="W10" s="11" t="s">
        <v>12</v>
      </c>
    </row>
    <row r="11" spans="1:23" s="6" customFormat="1" ht="31.5" customHeight="1">
      <c r="A11" s="7">
        <v>3</v>
      </c>
      <c r="B11" s="76" t="s">
        <v>72</v>
      </c>
      <c r="C11" s="1"/>
      <c r="D11" s="2"/>
      <c r="E11" s="1" t="s">
        <v>7</v>
      </c>
      <c r="F11" s="64" t="s">
        <v>78</v>
      </c>
      <c r="G11" s="2"/>
      <c r="H11" s="9" t="s">
        <v>159</v>
      </c>
      <c r="I11" s="1" t="s">
        <v>162</v>
      </c>
      <c r="J11" s="1" t="s">
        <v>161</v>
      </c>
      <c r="K11" s="33">
        <v>195.5</v>
      </c>
      <c r="L11" s="26">
        <f t="shared" si="0"/>
        <v>65.16666666666667</v>
      </c>
      <c r="M11" s="1">
        <v>2</v>
      </c>
      <c r="N11" s="34">
        <v>195.5</v>
      </c>
      <c r="O11" s="26">
        <f t="shared" si="1"/>
        <v>65.16666666666667</v>
      </c>
      <c r="P11" s="1">
        <v>3</v>
      </c>
      <c r="Q11" s="94">
        <v>194.5</v>
      </c>
      <c r="R11" s="26">
        <f t="shared" si="2"/>
        <v>64.83333333333333</v>
      </c>
      <c r="S11" s="1">
        <v>4</v>
      </c>
      <c r="T11" s="97"/>
      <c r="U11" s="39">
        <f t="shared" si="3"/>
        <v>585.5</v>
      </c>
      <c r="V11" s="24">
        <f t="shared" si="4"/>
        <v>65.05555555555556</v>
      </c>
      <c r="W11" s="11" t="s">
        <v>12</v>
      </c>
    </row>
    <row r="12" spans="1:23" s="6" customFormat="1" ht="36.75" customHeight="1">
      <c r="A12" s="7">
        <v>4</v>
      </c>
      <c r="B12" s="77" t="s">
        <v>70</v>
      </c>
      <c r="C12" s="1"/>
      <c r="D12" s="2"/>
      <c r="E12" s="1" t="s">
        <v>12</v>
      </c>
      <c r="F12" s="89" t="s">
        <v>76</v>
      </c>
      <c r="G12" s="2"/>
      <c r="H12" s="87" t="s">
        <v>171</v>
      </c>
      <c r="I12" s="9" t="s">
        <v>172</v>
      </c>
      <c r="J12" s="9" t="s">
        <v>173</v>
      </c>
      <c r="K12" s="33">
        <v>189</v>
      </c>
      <c r="L12" s="26">
        <f t="shared" si="0"/>
        <v>63</v>
      </c>
      <c r="M12" s="1">
        <v>4</v>
      </c>
      <c r="N12" s="34">
        <v>190</v>
      </c>
      <c r="O12" s="26">
        <f t="shared" si="1"/>
        <v>63.333333333333336</v>
      </c>
      <c r="P12" s="1">
        <v>5</v>
      </c>
      <c r="Q12" s="94">
        <v>196</v>
      </c>
      <c r="R12" s="26">
        <f t="shared" si="2"/>
        <v>65.33333333333333</v>
      </c>
      <c r="S12" s="1">
        <v>3</v>
      </c>
      <c r="T12" s="97"/>
      <c r="U12" s="39">
        <f t="shared" si="3"/>
        <v>575</v>
      </c>
      <c r="V12" s="24">
        <f t="shared" si="4"/>
        <v>63.88888888888889</v>
      </c>
      <c r="W12" s="11" t="s">
        <v>12</v>
      </c>
    </row>
    <row r="13" spans="1:23" s="6" customFormat="1" ht="31.5" customHeight="1">
      <c r="A13" s="7">
        <v>5</v>
      </c>
      <c r="B13" s="64" t="s">
        <v>88</v>
      </c>
      <c r="C13" s="1"/>
      <c r="D13" s="2"/>
      <c r="E13" s="1" t="s">
        <v>36</v>
      </c>
      <c r="F13" s="90" t="s">
        <v>95</v>
      </c>
      <c r="G13" s="2"/>
      <c r="H13" s="36" t="s">
        <v>13</v>
      </c>
      <c r="I13" s="36" t="s">
        <v>178</v>
      </c>
      <c r="J13" s="9" t="s">
        <v>170</v>
      </c>
      <c r="K13" s="33">
        <v>185.5</v>
      </c>
      <c r="L13" s="26">
        <f t="shared" si="0"/>
        <v>61.833333333333336</v>
      </c>
      <c r="M13" s="1">
        <v>5</v>
      </c>
      <c r="N13" s="34">
        <v>191.5</v>
      </c>
      <c r="O13" s="26">
        <f t="shared" si="1"/>
        <v>63.833333333333336</v>
      </c>
      <c r="P13" s="1">
        <v>4</v>
      </c>
      <c r="Q13" s="94">
        <v>180</v>
      </c>
      <c r="R13" s="26">
        <f t="shared" si="2"/>
        <v>60</v>
      </c>
      <c r="S13" s="1">
        <v>7</v>
      </c>
      <c r="T13" s="97"/>
      <c r="U13" s="39">
        <f t="shared" si="3"/>
        <v>557</v>
      </c>
      <c r="V13" s="24">
        <f t="shared" si="4"/>
        <v>61.88888888888889</v>
      </c>
      <c r="W13" s="11" t="s">
        <v>14</v>
      </c>
    </row>
    <row r="14" spans="1:23" s="6" customFormat="1" ht="31.5" customHeight="1">
      <c r="A14" s="7">
        <v>6</v>
      </c>
      <c r="B14" s="65" t="s">
        <v>37</v>
      </c>
      <c r="C14" s="1"/>
      <c r="D14" s="2"/>
      <c r="E14" s="63" t="s">
        <v>12</v>
      </c>
      <c r="F14" s="90" t="s">
        <v>141</v>
      </c>
      <c r="G14" s="2"/>
      <c r="H14" s="1" t="s">
        <v>35</v>
      </c>
      <c r="I14" s="1" t="s">
        <v>35</v>
      </c>
      <c r="J14" s="1" t="s">
        <v>175</v>
      </c>
      <c r="K14" s="33">
        <v>180.5</v>
      </c>
      <c r="L14" s="26">
        <f t="shared" si="0"/>
        <v>60.166666666666664</v>
      </c>
      <c r="M14" s="1">
        <v>6</v>
      </c>
      <c r="N14" s="34">
        <v>184</v>
      </c>
      <c r="O14" s="26">
        <f t="shared" si="1"/>
        <v>61.333333333333336</v>
      </c>
      <c r="P14" s="1">
        <v>7</v>
      </c>
      <c r="Q14" s="94">
        <v>183.5</v>
      </c>
      <c r="R14" s="26">
        <f t="shared" si="2"/>
        <v>61.166666666666664</v>
      </c>
      <c r="S14" s="1">
        <v>6</v>
      </c>
      <c r="T14" s="97"/>
      <c r="U14" s="39">
        <f t="shared" si="3"/>
        <v>548</v>
      </c>
      <c r="V14" s="24">
        <f t="shared" si="4"/>
        <v>60.888888888888886</v>
      </c>
      <c r="W14" s="11" t="s">
        <v>36</v>
      </c>
    </row>
    <row r="15" spans="1:23" s="6" customFormat="1" ht="31.5" customHeight="1">
      <c r="A15" s="7">
        <v>7</v>
      </c>
      <c r="B15" s="77" t="s">
        <v>74</v>
      </c>
      <c r="C15" s="1"/>
      <c r="D15" s="2"/>
      <c r="E15" s="63" t="s">
        <v>12</v>
      </c>
      <c r="F15" s="90" t="s">
        <v>81</v>
      </c>
      <c r="G15" s="2"/>
      <c r="H15" s="1" t="s">
        <v>35</v>
      </c>
      <c r="I15" s="1" t="s">
        <v>35</v>
      </c>
      <c r="J15" s="1" t="s">
        <v>175</v>
      </c>
      <c r="K15" s="33">
        <v>167.5</v>
      </c>
      <c r="L15" s="26">
        <f t="shared" si="0"/>
        <v>55.833333333333336</v>
      </c>
      <c r="M15" s="1">
        <v>10</v>
      </c>
      <c r="N15" s="34">
        <v>187.5</v>
      </c>
      <c r="O15" s="26">
        <f t="shared" si="1"/>
        <v>62.5</v>
      </c>
      <c r="P15" s="1">
        <v>6</v>
      </c>
      <c r="Q15" s="94">
        <v>186.5</v>
      </c>
      <c r="R15" s="26">
        <f t="shared" si="2"/>
        <v>62.166666666666664</v>
      </c>
      <c r="S15" s="1">
        <v>5</v>
      </c>
      <c r="T15" s="97"/>
      <c r="U15" s="39">
        <f t="shared" si="3"/>
        <v>541.5</v>
      </c>
      <c r="V15" s="24">
        <f t="shared" si="4"/>
        <v>60.166666666666664</v>
      </c>
      <c r="W15" s="11" t="s">
        <v>36</v>
      </c>
    </row>
    <row r="16" spans="1:23" s="6" customFormat="1" ht="31.5" customHeight="1">
      <c r="A16" s="7">
        <v>8</v>
      </c>
      <c r="B16" s="88" t="s">
        <v>75</v>
      </c>
      <c r="C16" s="1"/>
      <c r="D16" s="2"/>
      <c r="E16" s="1" t="s">
        <v>12</v>
      </c>
      <c r="F16" s="76" t="s">
        <v>82</v>
      </c>
      <c r="G16" s="2"/>
      <c r="H16" s="9" t="s">
        <v>177</v>
      </c>
      <c r="I16" s="9" t="s">
        <v>172</v>
      </c>
      <c r="J16" s="9" t="s">
        <v>173</v>
      </c>
      <c r="K16" s="33">
        <v>175.5</v>
      </c>
      <c r="L16" s="26">
        <f t="shared" si="0"/>
        <v>58.5</v>
      </c>
      <c r="M16" s="1">
        <v>8</v>
      </c>
      <c r="N16" s="34">
        <v>182</v>
      </c>
      <c r="O16" s="26">
        <f t="shared" si="1"/>
        <v>60.666666666666664</v>
      </c>
      <c r="P16" s="1">
        <v>8</v>
      </c>
      <c r="Q16" s="94">
        <v>178.5</v>
      </c>
      <c r="R16" s="26">
        <f t="shared" si="2"/>
        <v>59.5</v>
      </c>
      <c r="S16" s="1">
        <v>8</v>
      </c>
      <c r="T16" s="97"/>
      <c r="U16" s="39">
        <f t="shared" si="3"/>
        <v>536</v>
      </c>
      <c r="V16" s="24">
        <f t="shared" si="4"/>
        <v>59.55555555555555</v>
      </c>
      <c r="W16" s="11" t="s">
        <v>36</v>
      </c>
    </row>
    <row r="17" spans="1:23" s="6" customFormat="1" ht="31.5" customHeight="1">
      <c r="A17" s="7">
        <v>9</v>
      </c>
      <c r="B17" s="76" t="s">
        <v>83</v>
      </c>
      <c r="C17" s="1"/>
      <c r="D17" s="2"/>
      <c r="E17" s="1" t="s">
        <v>7</v>
      </c>
      <c r="F17" s="90" t="s">
        <v>90</v>
      </c>
      <c r="G17" s="2"/>
      <c r="H17" s="1" t="s">
        <v>179</v>
      </c>
      <c r="I17" s="36" t="s">
        <v>178</v>
      </c>
      <c r="J17" s="9" t="s">
        <v>170</v>
      </c>
      <c r="K17" s="33">
        <v>176.5</v>
      </c>
      <c r="L17" s="26">
        <f t="shared" si="0"/>
        <v>58.833333333333336</v>
      </c>
      <c r="M17" s="1">
        <v>7</v>
      </c>
      <c r="N17" s="34">
        <v>177</v>
      </c>
      <c r="O17" s="26">
        <f t="shared" si="1"/>
        <v>59</v>
      </c>
      <c r="P17" s="1">
        <v>9</v>
      </c>
      <c r="Q17" s="94">
        <v>174.5</v>
      </c>
      <c r="R17" s="26">
        <f t="shared" si="2"/>
        <v>58.166666666666664</v>
      </c>
      <c r="S17" s="1">
        <v>9</v>
      </c>
      <c r="T17" s="97"/>
      <c r="U17" s="39">
        <f t="shared" si="3"/>
        <v>528</v>
      </c>
      <c r="V17" s="24">
        <f t="shared" si="4"/>
        <v>58.666666666666664</v>
      </c>
      <c r="W17" s="74" t="s">
        <v>7</v>
      </c>
    </row>
    <row r="18" spans="1:23" s="6" customFormat="1" ht="31.5" customHeight="1">
      <c r="A18" s="7">
        <v>10</v>
      </c>
      <c r="B18" s="70" t="s">
        <v>24</v>
      </c>
      <c r="C18" s="1"/>
      <c r="D18" s="2"/>
      <c r="E18" s="1" t="s">
        <v>12</v>
      </c>
      <c r="F18" s="90" t="s">
        <v>80</v>
      </c>
      <c r="G18" s="2"/>
      <c r="H18" s="1" t="s">
        <v>176</v>
      </c>
      <c r="I18" s="1" t="s">
        <v>22</v>
      </c>
      <c r="J18" s="1" t="s">
        <v>23</v>
      </c>
      <c r="K18" s="33">
        <v>171</v>
      </c>
      <c r="L18" s="26">
        <f t="shared" si="0"/>
        <v>57</v>
      </c>
      <c r="M18" s="1">
        <v>9</v>
      </c>
      <c r="N18" s="34">
        <v>173.5</v>
      </c>
      <c r="O18" s="26">
        <f t="shared" si="1"/>
        <v>57.833333333333336</v>
      </c>
      <c r="P18" s="1">
        <v>10</v>
      </c>
      <c r="Q18" s="94">
        <v>171.5</v>
      </c>
      <c r="R18" s="26">
        <f t="shared" si="2"/>
        <v>57.166666666666664</v>
      </c>
      <c r="S18" s="1">
        <v>10</v>
      </c>
      <c r="T18" s="97"/>
      <c r="U18" s="39">
        <f t="shared" si="3"/>
        <v>516</v>
      </c>
      <c r="V18" s="24">
        <f t="shared" si="4"/>
        <v>57.333333333333336</v>
      </c>
      <c r="W18" s="74" t="s">
        <v>7</v>
      </c>
    </row>
    <row r="19" spans="2:19" ht="33" customHeight="1">
      <c r="B19" s="18" t="s">
        <v>8</v>
      </c>
      <c r="C19" s="19"/>
      <c r="D19" s="20"/>
      <c r="E19" s="21"/>
      <c r="F19" s="28"/>
      <c r="H19" s="22"/>
      <c r="I19" s="22"/>
      <c r="J19" s="28" t="s">
        <v>59</v>
      </c>
      <c r="S19" s="8"/>
    </row>
    <row r="20" spans="1:22" s="3" customFormat="1" ht="33" customHeight="1">
      <c r="A20"/>
      <c r="B20" s="18" t="s">
        <v>9</v>
      </c>
      <c r="C20" s="19"/>
      <c r="D20" s="20"/>
      <c r="E20" s="21"/>
      <c r="F20" s="28"/>
      <c r="H20" s="22"/>
      <c r="I20" s="22"/>
      <c r="J20" s="28" t="s">
        <v>60</v>
      </c>
      <c r="K20" s="31"/>
      <c r="L20" s="25"/>
      <c r="M20"/>
      <c r="N20" s="10"/>
      <c r="O20" s="27"/>
      <c r="P20"/>
      <c r="Q20" s="31"/>
      <c r="R20" s="25"/>
      <c r="S20"/>
      <c r="T20" s="16"/>
      <c r="U20" s="16"/>
      <c r="V20" s="25"/>
    </row>
  </sheetData>
  <sheetProtection/>
  <mergeCells count="23">
    <mergeCell ref="A7:A8"/>
    <mergeCell ref="A1:W1"/>
    <mergeCell ref="A3:W3"/>
    <mergeCell ref="A4:W4"/>
    <mergeCell ref="V6:W6"/>
    <mergeCell ref="A2:W2"/>
    <mergeCell ref="A5:W5"/>
    <mergeCell ref="I7:I8"/>
    <mergeCell ref="J7:J8"/>
    <mergeCell ref="N7:P7"/>
    <mergeCell ref="B7:B8"/>
    <mergeCell ref="C7:C8"/>
    <mergeCell ref="D7:D8"/>
    <mergeCell ref="V7:V8"/>
    <mergeCell ref="W7:W8"/>
    <mergeCell ref="K7:M7"/>
    <mergeCell ref="Q7:S7"/>
    <mergeCell ref="T7:T8"/>
    <mergeCell ref="U7:U8"/>
    <mergeCell ref="F7:F8"/>
    <mergeCell ref="G7:G8"/>
    <mergeCell ref="H7:H8"/>
    <mergeCell ref="E7:E8"/>
  </mergeCells>
  <conditionalFormatting sqref="G12:G13">
    <cfRule type="expression" priority="1" dxfId="75" stopIfTrue="1">
      <formula>'[1]DtППЮ'!#REF!&gt;1</formula>
    </cfRule>
    <cfRule type="cellIs" priority="2" dxfId="76" operator="greaterThan" stopIfTrue="1">
      <formula>'[1]DtППЮ'!#REF!&gt;1</formula>
    </cfRule>
  </conditionalFormatting>
  <conditionalFormatting sqref="F15">
    <cfRule type="expression" priority="3" dxfId="75" stopIfTrue="1">
      <formula>'[2]DtКПЮ'!#REF!&gt;1</formula>
    </cfRule>
    <cfRule type="cellIs" priority="4" dxfId="76" operator="greaterThan" stopIfTrue="1">
      <formula>'[2]DtКПЮ'!#REF!&gt;1</formula>
    </cfRule>
  </conditionalFormatting>
  <conditionalFormatting sqref="F16">
    <cfRule type="expression" priority="5" dxfId="75" stopIfTrue="1">
      <formula>'[2]DtКПД'!#REF!&gt;1</formula>
    </cfRule>
    <cfRule type="cellIs" priority="6" dxfId="76" operator="greaterThan" stopIfTrue="1">
      <formula>'[2]DtКПД'!#REF!&gt;1</formula>
    </cfRule>
  </conditionalFormatting>
  <printOptions horizontalCentered="1"/>
  <pageMargins left="0.1968503937007874" right="0.1968503937007874" top="0.32" bottom="0.1968503937007874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SheetLayoutView="100" workbookViewId="0" topLeftCell="A1">
      <selection activeCell="F11" sqref="F11"/>
    </sheetView>
  </sheetViews>
  <sheetFormatPr defaultColWidth="9.00390625" defaultRowHeight="12.75"/>
  <cols>
    <col min="1" max="1" width="4.375" style="0" customWidth="1"/>
    <col min="2" max="2" width="21.125" style="0" customWidth="1"/>
    <col min="3" max="3" width="7.125" style="4" hidden="1" customWidth="1"/>
    <col min="4" max="4" width="6.625" style="5" hidden="1" customWidth="1"/>
    <col min="5" max="5" width="5.625" style="0" customWidth="1"/>
    <col min="6" max="6" width="33.875" style="0" customWidth="1"/>
    <col min="7" max="7" width="5.125" style="0" hidden="1" customWidth="1"/>
    <col min="8" max="9" width="14.625" style="3" hidden="1" customWidth="1"/>
    <col min="10" max="10" width="17.0039062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4" ht="35.2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t="s">
        <v>26</v>
      </c>
    </row>
    <row r="2" spans="1:23" ht="13.5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3.25" customHeight="1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8">
      <c r="A4" s="128" t="s">
        <v>194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4" s="59" customFormat="1" ht="19.5" customHeight="1">
      <c r="A5" s="121" t="s">
        <v>110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60"/>
      <c r="X5" s="59" t="s">
        <v>27</v>
      </c>
    </row>
    <row r="6" spans="1:24" ht="21" customHeight="1">
      <c r="A6" s="12" t="s">
        <v>63</v>
      </c>
      <c r="B6" s="12"/>
      <c r="C6" s="13"/>
      <c r="D6" s="14"/>
      <c r="E6" s="12"/>
      <c r="F6" s="12"/>
      <c r="G6" s="15"/>
      <c r="H6" s="40"/>
      <c r="I6" s="40"/>
      <c r="J6" s="40"/>
      <c r="K6" s="51"/>
      <c r="L6" s="52"/>
      <c r="M6" s="53"/>
      <c r="N6" s="54"/>
      <c r="O6" s="55"/>
      <c r="P6" s="53"/>
      <c r="Q6" s="51"/>
      <c r="R6" s="52"/>
      <c r="S6" s="53"/>
      <c r="T6" s="56"/>
      <c r="U6" s="115" t="s">
        <v>140</v>
      </c>
      <c r="V6" s="115"/>
      <c r="W6" s="61"/>
      <c r="X6" s="61"/>
    </row>
    <row r="7" spans="1:23" ht="44.25" customHeight="1">
      <c r="A7" s="124" t="s">
        <v>10</v>
      </c>
      <c r="B7" s="116" t="s">
        <v>0</v>
      </c>
      <c r="C7" s="116" t="s">
        <v>1</v>
      </c>
      <c r="D7" s="117" t="s">
        <v>2</v>
      </c>
      <c r="E7" s="118" t="s">
        <v>3</v>
      </c>
      <c r="F7" s="119" t="s">
        <v>4</v>
      </c>
      <c r="G7" s="120" t="s">
        <v>2</v>
      </c>
      <c r="H7" s="120" t="s">
        <v>5</v>
      </c>
      <c r="I7" s="122" t="s">
        <v>182</v>
      </c>
      <c r="J7" s="116" t="s">
        <v>6</v>
      </c>
      <c r="K7" s="130" t="s">
        <v>33</v>
      </c>
      <c r="L7" s="130"/>
      <c r="M7" s="130"/>
      <c r="N7" s="130" t="s">
        <v>16</v>
      </c>
      <c r="O7" s="130"/>
      <c r="P7" s="130"/>
      <c r="Q7" s="130" t="s">
        <v>34</v>
      </c>
      <c r="R7" s="130"/>
      <c r="S7" s="130"/>
      <c r="T7" s="131" t="s">
        <v>17</v>
      </c>
      <c r="U7" s="132" t="s">
        <v>42</v>
      </c>
      <c r="V7" s="129" t="s">
        <v>21</v>
      </c>
      <c r="W7" s="156"/>
    </row>
    <row r="8" spans="1:23" ht="44.25" customHeight="1">
      <c r="A8" s="125"/>
      <c r="B8" s="116"/>
      <c r="C8" s="116"/>
      <c r="D8" s="117"/>
      <c r="E8" s="118"/>
      <c r="F8" s="119"/>
      <c r="G8" s="120"/>
      <c r="H8" s="120"/>
      <c r="I8" s="123"/>
      <c r="J8" s="116"/>
      <c r="K8" s="32" t="s">
        <v>18</v>
      </c>
      <c r="L8" s="29" t="s">
        <v>19</v>
      </c>
      <c r="M8" s="30" t="s">
        <v>20</v>
      </c>
      <c r="N8" s="32" t="s">
        <v>18</v>
      </c>
      <c r="O8" s="29" t="s">
        <v>19</v>
      </c>
      <c r="P8" s="30" t="s">
        <v>20</v>
      </c>
      <c r="Q8" s="32" t="s">
        <v>18</v>
      </c>
      <c r="R8" s="29" t="s">
        <v>19</v>
      </c>
      <c r="S8" s="30" t="s">
        <v>20</v>
      </c>
      <c r="T8" s="131"/>
      <c r="U8" s="132"/>
      <c r="V8" s="129"/>
      <c r="W8" s="156"/>
    </row>
    <row r="9" spans="1:23" s="6" customFormat="1" ht="31.5" customHeight="1">
      <c r="A9" s="7">
        <v>1</v>
      </c>
      <c r="B9" s="76" t="s">
        <v>98</v>
      </c>
      <c r="C9" s="1"/>
      <c r="D9" s="2"/>
      <c r="E9" s="1" t="s">
        <v>7</v>
      </c>
      <c r="F9" s="67" t="s">
        <v>106</v>
      </c>
      <c r="G9" s="2"/>
      <c r="H9" s="1" t="s">
        <v>189</v>
      </c>
      <c r="I9" s="1" t="s">
        <v>162</v>
      </c>
      <c r="J9" s="1" t="s">
        <v>161</v>
      </c>
      <c r="K9" s="33">
        <v>196</v>
      </c>
      <c r="L9" s="26">
        <f>K9/3</f>
        <v>65.33333333333333</v>
      </c>
      <c r="M9" s="1">
        <v>1</v>
      </c>
      <c r="N9" s="34">
        <v>196.5</v>
      </c>
      <c r="O9" s="26">
        <f>N9/3</f>
        <v>65.5</v>
      </c>
      <c r="P9" s="1">
        <v>1</v>
      </c>
      <c r="Q9" s="94">
        <v>188.5</v>
      </c>
      <c r="R9" s="26">
        <f>Q9/3</f>
        <v>62.833333333333336</v>
      </c>
      <c r="S9" s="1">
        <v>1</v>
      </c>
      <c r="T9" s="97"/>
      <c r="U9" s="39">
        <f>K9+N9+Q9</f>
        <v>581</v>
      </c>
      <c r="V9" s="24">
        <f>AVERAGE(L9,O9,R9)</f>
        <v>64.55555555555556</v>
      </c>
      <c r="W9" s="78"/>
    </row>
    <row r="10" spans="1:23" s="6" customFormat="1" ht="31.5" customHeight="1">
      <c r="A10" s="7">
        <v>2</v>
      </c>
      <c r="B10" s="88" t="s">
        <v>99</v>
      </c>
      <c r="C10" s="1"/>
      <c r="D10" s="2"/>
      <c r="E10" s="1">
        <v>2</v>
      </c>
      <c r="F10" s="67" t="s">
        <v>107</v>
      </c>
      <c r="G10" s="2"/>
      <c r="H10" s="96" t="s">
        <v>183</v>
      </c>
      <c r="I10" s="9" t="s">
        <v>172</v>
      </c>
      <c r="J10" s="9" t="s">
        <v>173</v>
      </c>
      <c r="K10" s="33">
        <v>189.5</v>
      </c>
      <c r="L10" s="26">
        <f>K10/3</f>
        <v>63.166666666666664</v>
      </c>
      <c r="M10" s="1">
        <v>2</v>
      </c>
      <c r="N10" s="34">
        <v>184</v>
      </c>
      <c r="O10" s="26">
        <f>N10/3</f>
        <v>61.333333333333336</v>
      </c>
      <c r="P10" s="1">
        <v>3</v>
      </c>
      <c r="Q10" s="94">
        <v>183</v>
      </c>
      <c r="R10" s="26">
        <f>Q10/3</f>
        <v>61</v>
      </c>
      <c r="S10" s="1">
        <v>2</v>
      </c>
      <c r="T10" s="97"/>
      <c r="U10" s="39">
        <f>K10+N10+Q10</f>
        <v>556.5</v>
      </c>
      <c r="V10" s="24">
        <f>AVERAGE(L10,O10,R10)</f>
        <v>61.833333333333336</v>
      </c>
      <c r="W10" s="78"/>
    </row>
    <row r="11" spans="1:23" s="6" customFormat="1" ht="31.5" customHeight="1">
      <c r="A11" s="7">
        <v>3</v>
      </c>
      <c r="B11" s="76" t="s">
        <v>103</v>
      </c>
      <c r="C11" s="1"/>
      <c r="D11" s="2"/>
      <c r="E11" s="1" t="s">
        <v>36</v>
      </c>
      <c r="F11" s="69" t="s">
        <v>107</v>
      </c>
      <c r="G11" s="2"/>
      <c r="H11" s="96" t="s">
        <v>183</v>
      </c>
      <c r="I11" s="9" t="s">
        <v>172</v>
      </c>
      <c r="J11" s="9" t="s">
        <v>173</v>
      </c>
      <c r="K11" s="33">
        <v>178.5</v>
      </c>
      <c r="L11" s="26">
        <f>K11/3</f>
        <v>59.5</v>
      </c>
      <c r="M11" s="1">
        <v>3</v>
      </c>
      <c r="N11" s="34">
        <v>185.5</v>
      </c>
      <c r="O11" s="26">
        <f>N11/3</f>
        <v>61.833333333333336</v>
      </c>
      <c r="P11" s="1">
        <v>2</v>
      </c>
      <c r="Q11" s="94">
        <v>180</v>
      </c>
      <c r="R11" s="26">
        <f>Q11/3</f>
        <v>60</v>
      </c>
      <c r="S11" s="1">
        <v>3</v>
      </c>
      <c r="T11" s="97"/>
      <c r="U11" s="39">
        <f>K11+N11+Q11</f>
        <v>544</v>
      </c>
      <c r="V11" s="24">
        <f>AVERAGE(L11,O11,R11)</f>
        <v>60.44444444444445</v>
      </c>
      <c r="W11" s="78"/>
    </row>
    <row r="12" spans="2:19" ht="33" customHeight="1">
      <c r="B12" s="18" t="s">
        <v>8</v>
      </c>
      <c r="C12" s="19"/>
      <c r="D12" s="20"/>
      <c r="E12" s="21"/>
      <c r="F12" s="28"/>
      <c r="H12" s="22"/>
      <c r="I12" s="22"/>
      <c r="J12" s="28" t="s">
        <v>59</v>
      </c>
      <c r="S12" s="8"/>
    </row>
    <row r="13" spans="1:22" s="3" customFormat="1" ht="33" customHeight="1">
      <c r="A13"/>
      <c r="B13" s="18" t="s">
        <v>9</v>
      </c>
      <c r="C13" s="19"/>
      <c r="D13" s="20"/>
      <c r="E13" s="21"/>
      <c r="F13" s="28"/>
      <c r="H13" s="22"/>
      <c r="I13" s="22"/>
      <c r="J13" s="28" t="s">
        <v>60</v>
      </c>
      <c r="K13" s="31"/>
      <c r="L13" s="25"/>
      <c r="M13"/>
      <c r="N13" s="10"/>
      <c r="O13" s="27"/>
      <c r="P13"/>
      <c r="Q13" s="31"/>
      <c r="R13" s="25"/>
      <c r="S13"/>
      <c r="T13" s="16"/>
      <c r="U13" s="16"/>
      <c r="V13" s="25"/>
    </row>
  </sheetData>
  <sheetProtection/>
  <mergeCells count="23">
    <mergeCell ref="W7:W8"/>
    <mergeCell ref="K7:M7"/>
    <mergeCell ref="Q7:S7"/>
    <mergeCell ref="T7:T8"/>
    <mergeCell ref="A7:A8"/>
    <mergeCell ref="E7:E8"/>
    <mergeCell ref="V7:V8"/>
    <mergeCell ref="J7:J8"/>
    <mergeCell ref="N7:P7"/>
    <mergeCell ref="U7:U8"/>
    <mergeCell ref="F7:F8"/>
    <mergeCell ref="G7:G8"/>
    <mergeCell ref="H7:H8"/>
    <mergeCell ref="U6:V6"/>
    <mergeCell ref="B7:B8"/>
    <mergeCell ref="C7:C8"/>
    <mergeCell ref="D7:D8"/>
    <mergeCell ref="I7:I8"/>
    <mergeCell ref="A5:V5"/>
    <mergeCell ref="A2:W2"/>
    <mergeCell ref="A1:W1"/>
    <mergeCell ref="A3:W3"/>
    <mergeCell ref="A4:W4"/>
  </mergeCells>
  <conditionalFormatting sqref="G10">
    <cfRule type="expression" priority="1" dxfId="75" stopIfTrue="1">
      <formula>'[1]DtППЮ'!#REF!&gt;1</formula>
    </cfRule>
    <cfRule type="cellIs" priority="2" dxfId="76" operator="greaterThan" stopIfTrue="1">
      <formula>'[1]DtППЮ'!#REF!&gt;1</formula>
    </cfRule>
  </conditionalFormatting>
  <printOptions horizontalCentered="1"/>
  <pageMargins left="0.1968503937007874" right="0.1968503937007874" top="0.53" bottom="0.1968503937007874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view="pageBreakPreview" zoomScaleSheetLayoutView="100" workbookViewId="0" topLeftCell="A1">
      <selection activeCell="O12" sqref="O12"/>
    </sheetView>
  </sheetViews>
  <sheetFormatPr defaultColWidth="9.00390625" defaultRowHeight="12.75"/>
  <cols>
    <col min="1" max="1" width="4.375" style="0" customWidth="1"/>
    <col min="2" max="2" width="21.125" style="0" customWidth="1"/>
    <col min="3" max="3" width="7.125" style="4" hidden="1" customWidth="1"/>
    <col min="4" max="4" width="6.625" style="5" hidden="1" customWidth="1"/>
    <col min="5" max="5" width="4.625" style="0" customWidth="1"/>
    <col min="6" max="6" width="33.875" style="0" customWidth="1"/>
    <col min="7" max="7" width="5.125" style="0" hidden="1" customWidth="1"/>
    <col min="8" max="9" width="14.625" style="3" hidden="1" customWidth="1"/>
    <col min="10" max="10" width="17.0039062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3" ht="35.2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ht="13.5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3.25" customHeight="1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8">
      <c r="A4" s="128" t="s">
        <v>142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4" s="59" customFormat="1" ht="19.5" customHeight="1">
      <c r="A5" s="121" t="s">
        <v>110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60"/>
      <c r="X5" s="59" t="s">
        <v>145</v>
      </c>
    </row>
    <row r="6" spans="1:24" ht="21" customHeight="1">
      <c r="A6" s="12" t="s">
        <v>63</v>
      </c>
      <c r="B6" s="12"/>
      <c r="C6" s="13"/>
      <c r="D6" s="14"/>
      <c r="E6" s="12"/>
      <c r="F6" s="12"/>
      <c r="G6" s="15"/>
      <c r="H6" s="40"/>
      <c r="I6" s="40"/>
      <c r="J6" s="40"/>
      <c r="K6" s="51"/>
      <c r="L6" s="52"/>
      <c r="M6" s="53"/>
      <c r="N6" s="54"/>
      <c r="O6" s="55"/>
      <c r="P6" s="53"/>
      <c r="Q6" s="51"/>
      <c r="R6" s="52"/>
      <c r="S6" s="53"/>
      <c r="T6" s="56"/>
      <c r="U6" s="115" t="s">
        <v>140</v>
      </c>
      <c r="V6" s="115"/>
      <c r="W6" s="61"/>
      <c r="X6" s="61"/>
    </row>
    <row r="7" spans="1:23" ht="44.25" customHeight="1">
      <c r="A7" s="124" t="s">
        <v>10</v>
      </c>
      <c r="B7" s="116" t="s">
        <v>0</v>
      </c>
      <c r="C7" s="116" t="s">
        <v>1</v>
      </c>
      <c r="D7" s="117" t="s">
        <v>2</v>
      </c>
      <c r="E7" s="118" t="s">
        <v>3</v>
      </c>
      <c r="F7" s="119" t="s">
        <v>4</v>
      </c>
      <c r="G7" s="120" t="s">
        <v>2</v>
      </c>
      <c r="H7" s="120" t="s">
        <v>5</v>
      </c>
      <c r="I7" s="122"/>
      <c r="J7" s="116" t="s">
        <v>6</v>
      </c>
      <c r="K7" s="130" t="s">
        <v>33</v>
      </c>
      <c r="L7" s="130"/>
      <c r="M7" s="130"/>
      <c r="N7" s="130" t="s">
        <v>16</v>
      </c>
      <c r="O7" s="130"/>
      <c r="P7" s="130"/>
      <c r="Q7" s="130" t="s">
        <v>34</v>
      </c>
      <c r="R7" s="130"/>
      <c r="S7" s="130"/>
      <c r="T7" s="131" t="s">
        <v>17</v>
      </c>
      <c r="U7" s="132" t="s">
        <v>42</v>
      </c>
      <c r="V7" s="129" t="s">
        <v>21</v>
      </c>
      <c r="W7" s="156"/>
    </row>
    <row r="8" spans="1:23" ht="44.25" customHeight="1">
      <c r="A8" s="125"/>
      <c r="B8" s="116"/>
      <c r="C8" s="116"/>
      <c r="D8" s="117"/>
      <c r="E8" s="118"/>
      <c r="F8" s="119"/>
      <c r="G8" s="120"/>
      <c r="H8" s="120"/>
      <c r="I8" s="123"/>
      <c r="J8" s="116"/>
      <c r="K8" s="32" t="s">
        <v>18</v>
      </c>
      <c r="L8" s="29" t="s">
        <v>19</v>
      </c>
      <c r="M8" s="30" t="s">
        <v>20</v>
      </c>
      <c r="N8" s="32" t="s">
        <v>18</v>
      </c>
      <c r="O8" s="29" t="s">
        <v>19</v>
      </c>
      <c r="P8" s="30" t="s">
        <v>20</v>
      </c>
      <c r="Q8" s="32" t="s">
        <v>18</v>
      </c>
      <c r="R8" s="29" t="s">
        <v>19</v>
      </c>
      <c r="S8" s="30" t="s">
        <v>20</v>
      </c>
      <c r="T8" s="131"/>
      <c r="U8" s="132"/>
      <c r="V8" s="129"/>
      <c r="W8" s="156"/>
    </row>
    <row r="9" spans="1:23" s="6" customFormat="1" ht="31.5" customHeight="1">
      <c r="A9" s="7">
        <v>1</v>
      </c>
      <c r="B9" s="58" t="s">
        <v>117</v>
      </c>
      <c r="C9" s="1"/>
      <c r="D9" s="2"/>
      <c r="E9" s="1">
        <v>2</v>
      </c>
      <c r="F9" s="67" t="s">
        <v>118</v>
      </c>
      <c r="G9" s="2"/>
      <c r="H9" s="1" t="s">
        <v>156</v>
      </c>
      <c r="I9" s="1" t="s">
        <v>157</v>
      </c>
      <c r="J9" s="1" t="s">
        <v>45</v>
      </c>
      <c r="K9" s="33">
        <v>223.5</v>
      </c>
      <c r="L9" s="26">
        <f>K9/3.5</f>
        <v>63.857142857142854</v>
      </c>
      <c r="M9" s="1">
        <v>2</v>
      </c>
      <c r="N9" s="34">
        <v>232.5</v>
      </c>
      <c r="O9" s="26">
        <f>N9/3.5</f>
        <v>66.42857142857143</v>
      </c>
      <c r="P9" s="1">
        <v>1</v>
      </c>
      <c r="Q9" s="94">
        <v>229</v>
      </c>
      <c r="R9" s="26">
        <f>Q9/3.5</f>
        <v>65.42857142857143</v>
      </c>
      <c r="S9" s="1">
        <v>1</v>
      </c>
      <c r="T9" s="97"/>
      <c r="U9" s="39">
        <f>K9+N9+Q9</f>
        <v>685</v>
      </c>
      <c r="V9" s="24">
        <f>AVERAGE(L9,O9,R9)</f>
        <v>65.23809523809524</v>
      </c>
      <c r="W9" s="78"/>
    </row>
    <row r="10" spans="1:23" s="6" customFormat="1" ht="36.75" customHeight="1">
      <c r="A10" s="7">
        <v>2</v>
      </c>
      <c r="B10" s="58" t="s">
        <v>144</v>
      </c>
      <c r="C10" s="1"/>
      <c r="D10" s="2"/>
      <c r="E10" s="1" t="s">
        <v>7</v>
      </c>
      <c r="F10" s="68" t="s">
        <v>44</v>
      </c>
      <c r="G10" s="2"/>
      <c r="H10" s="86" t="s">
        <v>158</v>
      </c>
      <c r="I10" s="1" t="s">
        <v>157</v>
      </c>
      <c r="J10" s="1" t="s">
        <v>45</v>
      </c>
      <c r="K10" s="33">
        <v>227</v>
      </c>
      <c r="L10" s="26">
        <f>K10/3.5</f>
        <v>64.85714285714286</v>
      </c>
      <c r="M10" s="1">
        <v>1</v>
      </c>
      <c r="N10" s="34">
        <v>228</v>
      </c>
      <c r="O10" s="26">
        <f>N10/3.5</f>
        <v>65.14285714285714</v>
      </c>
      <c r="P10" s="1">
        <v>2</v>
      </c>
      <c r="Q10" s="94">
        <v>213.5</v>
      </c>
      <c r="R10" s="26">
        <f>Q10/3.5</f>
        <v>61</v>
      </c>
      <c r="S10" s="1">
        <v>3</v>
      </c>
      <c r="T10" s="97"/>
      <c r="U10" s="39">
        <f>K10+N10+Q10</f>
        <v>668.5</v>
      </c>
      <c r="V10" s="24">
        <f>AVERAGE(L10,O10,R10)</f>
        <v>63.666666666666664</v>
      </c>
      <c r="W10" s="78"/>
    </row>
    <row r="11" spans="1:23" s="6" customFormat="1" ht="31.5" customHeight="1">
      <c r="A11" s="7">
        <v>3</v>
      </c>
      <c r="B11" s="70" t="s">
        <v>143</v>
      </c>
      <c r="C11" s="1"/>
      <c r="D11" s="2"/>
      <c r="E11" s="1" t="s">
        <v>7</v>
      </c>
      <c r="F11" s="47" t="s">
        <v>135</v>
      </c>
      <c r="G11" s="2"/>
      <c r="H11" s="86" t="s">
        <v>159</v>
      </c>
      <c r="I11" s="1" t="s">
        <v>160</v>
      </c>
      <c r="J11" s="9" t="s">
        <v>161</v>
      </c>
      <c r="K11" s="33">
        <v>206.5</v>
      </c>
      <c r="L11" s="26">
        <f>K11/3.5</f>
        <v>59</v>
      </c>
      <c r="M11" s="1">
        <v>3</v>
      </c>
      <c r="N11" s="34">
        <v>213.5</v>
      </c>
      <c r="O11" s="26">
        <f>N11/3.5</f>
        <v>61</v>
      </c>
      <c r="P11" s="1">
        <v>3</v>
      </c>
      <c r="Q11" s="94">
        <v>209</v>
      </c>
      <c r="R11" s="26">
        <f>Q11/3.5</f>
        <v>59.714285714285715</v>
      </c>
      <c r="S11" s="1">
        <v>4</v>
      </c>
      <c r="T11" s="97">
        <v>1</v>
      </c>
      <c r="U11" s="39">
        <f>K11+N11+Q11</f>
        <v>629</v>
      </c>
      <c r="V11" s="24">
        <f>AVERAGE(L11,O11,R11)</f>
        <v>59.904761904761905</v>
      </c>
      <c r="W11" s="78"/>
    </row>
    <row r="12" spans="1:23" s="6" customFormat="1" ht="31.5" customHeight="1">
      <c r="A12" s="7">
        <v>4</v>
      </c>
      <c r="B12" s="76" t="s">
        <v>40</v>
      </c>
      <c r="C12" s="1"/>
      <c r="D12" s="2"/>
      <c r="E12" s="1" t="s">
        <v>7</v>
      </c>
      <c r="F12" s="37" t="s">
        <v>41</v>
      </c>
      <c r="G12" s="2"/>
      <c r="H12" s="9" t="s">
        <v>159</v>
      </c>
      <c r="I12" s="1" t="s">
        <v>162</v>
      </c>
      <c r="J12" s="1" t="s">
        <v>161</v>
      </c>
      <c r="K12" s="33">
        <v>205</v>
      </c>
      <c r="L12" s="26">
        <f>K12/3.5</f>
        <v>58.57142857142857</v>
      </c>
      <c r="M12" s="1">
        <v>4</v>
      </c>
      <c r="N12" s="34">
        <v>206.5</v>
      </c>
      <c r="O12" s="26">
        <f>N12/3.5</f>
        <v>59</v>
      </c>
      <c r="P12" s="1">
        <v>5</v>
      </c>
      <c r="Q12" s="94">
        <v>216</v>
      </c>
      <c r="R12" s="26">
        <f>Q12/3.5</f>
        <v>61.714285714285715</v>
      </c>
      <c r="S12" s="1">
        <v>2</v>
      </c>
      <c r="T12" s="97"/>
      <c r="U12" s="39">
        <f>K12+N12+Q12</f>
        <v>627.5</v>
      </c>
      <c r="V12" s="24">
        <f>AVERAGE(L12,O12,R12)</f>
        <v>59.76190476190476</v>
      </c>
      <c r="W12" s="78"/>
    </row>
    <row r="13" spans="1:23" s="6" customFormat="1" ht="31.5" customHeight="1">
      <c r="A13" s="7">
        <v>5</v>
      </c>
      <c r="B13" s="58" t="s">
        <v>97</v>
      </c>
      <c r="C13" s="1"/>
      <c r="D13" s="2"/>
      <c r="E13" s="1" t="s">
        <v>14</v>
      </c>
      <c r="F13" s="68" t="s">
        <v>105</v>
      </c>
      <c r="G13" s="2"/>
      <c r="H13" s="86"/>
      <c r="I13" s="38" t="s">
        <v>163</v>
      </c>
      <c r="J13" s="9" t="s">
        <v>164</v>
      </c>
      <c r="K13" s="33">
        <v>200</v>
      </c>
      <c r="L13" s="26">
        <f>K13/3.5</f>
        <v>57.142857142857146</v>
      </c>
      <c r="M13" s="1">
        <v>5</v>
      </c>
      <c r="N13" s="34">
        <v>212.5</v>
      </c>
      <c r="O13" s="26">
        <f>N13/3.5</f>
        <v>60.714285714285715</v>
      </c>
      <c r="P13" s="1">
        <v>4</v>
      </c>
      <c r="Q13" s="94">
        <v>206</v>
      </c>
      <c r="R13" s="26">
        <f>Q13/3.5</f>
        <v>58.857142857142854</v>
      </c>
      <c r="S13" s="1">
        <v>5</v>
      </c>
      <c r="T13" s="97"/>
      <c r="U13" s="39">
        <f>K13+N13+Q13</f>
        <v>618.5</v>
      </c>
      <c r="V13" s="24">
        <f>AVERAGE(L13,O13,R13)</f>
        <v>58.904761904761905</v>
      </c>
      <c r="W13" s="78"/>
    </row>
    <row r="14" spans="2:19" ht="33" customHeight="1">
      <c r="B14" s="18" t="s">
        <v>8</v>
      </c>
      <c r="C14" s="19"/>
      <c r="D14" s="20"/>
      <c r="E14" s="21"/>
      <c r="F14" s="28"/>
      <c r="H14" s="22"/>
      <c r="I14" s="22"/>
      <c r="J14" s="28" t="s">
        <v>59</v>
      </c>
      <c r="S14" s="8"/>
    </row>
    <row r="15" spans="1:22" s="3" customFormat="1" ht="33" customHeight="1">
      <c r="A15"/>
      <c r="B15" s="18" t="s">
        <v>9</v>
      </c>
      <c r="C15" s="19"/>
      <c r="D15" s="20"/>
      <c r="E15" s="21"/>
      <c r="F15" s="28"/>
      <c r="H15" s="22"/>
      <c r="I15" s="22"/>
      <c r="J15" s="28" t="s">
        <v>60</v>
      </c>
      <c r="K15" s="31"/>
      <c r="L15" s="25"/>
      <c r="M15"/>
      <c r="N15" s="10"/>
      <c r="O15" s="27"/>
      <c r="P15"/>
      <c r="Q15" s="31"/>
      <c r="R15" s="25"/>
      <c r="S15"/>
      <c r="T15" s="16"/>
      <c r="U15" s="16"/>
      <c r="V15" s="25"/>
    </row>
  </sheetData>
  <sheetProtection/>
  <mergeCells count="23">
    <mergeCell ref="W7:W8"/>
    <mergeCell ref="K7:M7"/>
    <mergeCell ref="Q7:S7"/>
    <mergeCell ref="T7:T8"/>
    <mergeCell ref="A7:A8"/>
    <mergeCell ref="E7:E8"/>
    <mergeCell ref="V7:V8"/>
    <mergeCell ref="J7:J8"/>
    <mergeCell ref="N7:P7"/>
    <mergeCell ref="U7:U8"/>
    <mergeCell ref="F7:F8"/>
    <mergeCell ref="G7:G8"/>
    <mergeCell ref="H7:H8"/>
    <mergeCell ref="U6:V6"/>
    <mergeCell ref="B7:B8"/>
    <mergeCell ref="C7:C8"/>
    <mergeCell ref="D7:D8"/>
    <mergeCell ref="I7:I8"/>
    <mergeCell ref="A5:V5"/>
    <mergeCell ref="A2:W2"/>
    <mergeCell ref="A1:W1"/>
    <mergeCell ref="A3:W3"/>
    <mergeCell ref="A4:W4"/>
  </mergeCells>
  <conditionalFormatting sqref="G12:G13">
    <cfRule type="expression" priority="1" dxfId="75" stopIfTrue="1">
      <formula>'[1]DtППЮ'!#REF!&gt;1</formula>
    </cfRule>
    <cfRule type="cellIs" priority="2" dxfId="76" operator="greaterThan" stopIfTrue="1">
      <formula>'[1]DtППЮ'!#REF!&gt;1</formula>
    </cfRule>
  </conditionalFormatting>
  <printOptions horizontalCentered="1"/>
  <pageMargins left="0.1968503937007874" right="0.1968503937007874" top="0.52" bottom="0.1968503937007874" header="0.77" footer="0.5118110236220472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view="pageBreakPreview" zoomScale="90" zoomScaleSheetLayoutView="90" workbookViewId="0" topLeftCell="A1">
      <selection activeCell="S15" sqref="S15"/>
    </sheetView>
  </sheetViews>
  <sheetFormatPr defaultColWidth="9.00390625" defaultRowHeight="12.75"/>
  <cols>
    <col min="1" max="1" width="4.375" style="0" customWidth="1"/>
    <col min="2" max="2" width="21.125" style="0" customWidth="1"/>
    <col min="3" max="3" width="7.125" style="4" hidden="1" customWidth="1"/>
    <col min="4" max="4" width="6.625" style="5" hidden="1" customWidth="1"/>
    <col min="5" max="5" width="5.875" style="0" customWidth="1"/>
    <col min="6" max="6" width="33.875" style="0" customWidth="1"/>
    <col min="7" max="7" width="5.125" style="0" hidden="1" customWidth="1"/>
    <col min="8" max="9" width="14.625" style="3" hidden="1" customWidth="1"/>
    <col min="10" max="10" width="17.0039062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3" ht="35.25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ht="18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7.75" customHeight="1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8">
      <c r="A4" s="128" t="s">
        <v>146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18" customHeight="1">
      <c r="A5" s="155" t="s">
        <v>65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</row>
    <row r="6" spans="1:24" ht="12.75">
      <c r="A6" s="121" t="s">
        <v>154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50"/>
      <c r="X6" t="s">
        <v>147</v>
      </c>
    </row>
    <row r="7" spans="1:24" ht="21" customHeight="1">
      <c r="A7" s="12" t="s">
        <v>63</v>
      </c>
      <c r="B7" s="12"/>
      <c r="C7" s="13"/>
      <c r="D7" s="14"/>
      <c r="E7" s="12"/>
      <c r="F7" s="12"/>
      <c r="G7" s="15"/>
      <c r="H7" s="40"/>
      <c r="I7" s="40"/>
      <c r="J7" s="40"/>
      <c r="K7" s="51"/>
      <c r="L7" s="52"/>
      <c r="M7" s="53"/>
      <c r="N7" s="54"/>
      <c r="O7" s="55"/>
      <c r="P7" s="53"/>
      <c r="Q7" s="51"/>
      <c r="R7" s="52"/>
      <c r="S7" s="53"/>
      <c r="T7" s="56"/>
      <c r="U7" s="56"/>
      <c r="V7" s="115" t="s">
        <v>140</v>
      </c>
      <c r="W7" s="115"/>
      <c r="X7" s="61"/>
    </row>
    <row r="8" spans="1:23" ht="44.25" customHeight="1">
      <c r="A8" s="124" t="s">
        <v>10</v>
      </c>
      <c r="B8" s="141" t="s">
        <v>0</v>
      </c>
      <c r="C8" s="141" t="s">
        <v>1</v>
      </c>
      <c r="D8" s="143" t="s">
        <v>2</v>
      </c>
      <c r="E8" s="151" t="s">
        <v>3</v>
      </c>
      <c r="F8" s="135" t="s">
        <v>4</v>
      </c>
      <c r="G8" s="137" t="s">
        <v>2</v>
      </c>
      <c r="H8" s="137" t="s">
        <v>5</v>
      </c>
      <c r="I8" s="122" t="s">
        <v>182</v>
      </c>
      <c r="J8" s="141" t="s">
        <v>6</v>
      </c>
      <c r="K8" s="105" t="s">
        <v>33</v>
      </c>
      <c r="L8" s="106"/>
      <c r="M8" s="107"/>
      <c r="N8" s="105" t="s">
        <v>16</v>
      </c>
      <c r="O8" s="106"/>
      <c r="P8" s="107"/>
      <c r="Q8" s="105" t="s">
        <v>34</v>
      </c>
      <c r="R8" s="106"/>
      <c r="S8" s="107"/>
      <c r="T8" s="98" t="s">
        <v>17</v>
      </c>
      <c r="U8" s="132" t="s">
        <v>42</v>
      </c>
      <c r="V8" s="153" t="s">
        <v>21</v>
      </c>
      <c r="W8" s="153" t="s">
        <v>43</v>
      </c>
    </row>
    <row r="9" spans="1:23" ht="44.25" customHeight="1">
      <c r="A9" s="125"/>
      <c r="B9" s="142"/>
      <c r="C9" s="142"/>
      <c r="D9" s="144"/>
      <c r="E9" s="152"/>
      <c r="F9" s="136"/>
      <c r="G9" s="104"/>
      <c r="H9" s="104"/>
      <c r="I9" s="123"/>
      <c r="J9" s="142"/>
      <c r="K9" s="32" t="s">
        <v>18</v>
      </c>
      <c r="L9" s="29" t="s">
        <v>19</v>
      </c>
      <c r="M9" s="30" t="s">
        <v>20</v>
      </c>
      <c r="N9" s="32" t="s">
        <v>18</v>
      </c>
      <c r="O9" s="29" t="s">
        <v>19</v>
      </c>
      <c r="P9" s="30" t="s">
        <v>20</v>
      </c>
      <c r="Q9" s="32" t="s">
        <v>18</v>
      </c>
      <c r="R9" s="29" t="s">
        <v>19</v>
      </c>
      <c r="S9" s="30" t="s">
        <v>20</v>
      </c>
      <c r="T9" s="99"/>
      <c r="U9" s="132"/>
      <c r="V9" s="154"/>
      <c r="W9" s="154"/>
    </row>
    <row r="10" spans="1:23" s="6" customFormat="1" ht="31.5" customHeight="1">
      <c r="A10" s="7">
        <v>1</v>
      </c>
      <c r="B10" s="70" t="s">
        <v>24</v>
      </c>
      <c r="C10" s="1"/>
      <c r="D10" s="2"/>
      <c r="E10" s="1" t="s">
        <v>12</v>
      </c>
      <c r="F10" s="69" t="s">
        <v>133</v>
      </c>
      <c r="G10" s="2"/>
      <c r="H10" s="1" t="s">
        <v>22</v>
      </c>
      <c r="I10" s="1" t="s">
        <v>22</v>
      </c>
      <c r="J10" s="1" t="s">
        <v>23</v>
      </c>
      <c r="K10" s="33">
        <v>162.5</v>
      </c>
      <c r="L10" s="26">
        <f>K10/2.6</f>
        <v>62.5</v>
      </c>
      <c r="M10" s="1">
        <v>2</v>
      </c>
      <c r="N10" s="34">
        <v>162.5</v>
      </c>
      <c r="O10" s="26">
        <f>N10/2.6</f>
        <v>62.5</v>
      </c>
      <c r="P10" s="1">
        <v>3</v>
      </c>
      <c r="Q10" s="94">
        <v>165</v>
      </c>
      <c r="R10" s="26">
        <f>Q10/2.6</f>
        <v>63.46153846153846</v>
      </c>
      <c r="S10" s="1">
        <v>1</v>
      </c>
      <c r="T10" s="97"/>
      <c r="U10" s="39">
        <f>K10+N10+Q10</f>
        <v>490</v>
      </c>
      <c r="V10" s="24">
        <f>AVERAGE(L10,O10,R10)</f>
        <v>62.82051282051282</v>
      </c>
      <c r="W10" s="11" t="s">
        <v>14</v>
      </c>
    </row>
    <row r="11" spans="1:23" s="6" customFormat="1" ht="31.5" customHeight="1">
      <c r="A11" s="7">
        <v>2</v>
      </c>
      <c r="B11" s="48" t="s">
        <v>124</v>
      </c>
      <c r="C11" s="1"/>
      <c r="D11" s="2"/>
      <c r="E11" s="1" t="s">
        <v>14</v>
      </c>
      <c r="F11" s="76" t="s">
        <v>132</v>
      </c>
      <c r="G11" s="2"/>
      <c r="H11" s="87" t="s">
        <v>166</v>
      </c>
      <c r="I11" s="9" t="s">
        <v>172</v>
      </c>
      <c r="J11" s="9" t="s">
        <v>173</v>
      </c>
      <c r="K11" s="33">
        <v>165</v>
      </c>
      <c r="L11" s="26">
        <f>K11/2.6</f>
        <v>63.46153846153846</v>
      </c>
      <c r="M11" s="1">
        <v>1</v>
      </c>
      <c r="N11" s="34">
        <v>164.5</v>
      </c>
      <c r="O11" s="26">
        <f>N11/2.6</f>
        <v>63.26923076923077</v>
      </c>
      <c r="P11" s="1">
        <v>1</v>
      </c>
      <c r="Q11" s="94">
        <v>159.5</v>
      </c>
      <c r="R11" s="26">
        <f>Q11/2.6</f>
        <v>61.34615384615385</v>
      </c>
      <c r="S11" s="1">
        <v>2</v>
      </c>
      <c r="T11" s="97"/>
      <c r="U11" s="39">
        <f>K11+N11+Q11</f>
        <v>489</v>
      </c>
      <c r="V11" s="24">
        <f>AVERAGE(L11,O11,R11)</f>
        <v>62.692307692307686</v>
      </c>
      <c r="W11" s="11" t="s">
        <v>14</v>
      </c>
    </row>
    <row r="12" spans="1:23" s="6" customFormat="1" ht="26.25" customHeight="1">
      <c r="A12" s="7">
        <v>3</v>
      </c>
      <c r="B12" s="77" t="s">
        <v>74</v>
      </c>
      <c r="C12" s="1"/>
      <c r="D12" s="2"/>
      <c r="E12" s="1" t="s">
        <v>12</v>
      </c>
      <c r="F12" s="67" t="s">
        <v>128</v>
      </c>
      <c r="G12" s="2"/>
      <c r="H12" s="1" t="s">
        <v>35</v>
      </c>
      <c r="I12" s="1" t="s">
        <v>35</v>
      </c>
      <c r="J12" s="1" t="s">
        <v>175</v>
      </c>
      <c r="K12" s="33">
        <v>161</v>
      </c>
      <c r="L12" s="26">
        <f>K12/2.6</f>
        <v>61.92307692307692</v>
      </c>
      <c r="M12" s="1">
        <v>3</v>
      </c>
      <c r="N12" s="34">
        <v>164.5</v>
      </c>
      <c r="O12" s="26">
        <f>N12/2.6</f>
        <v>63.26923076923077</v>
      </c>
      <c r="P12" s="1">
        <v>2</v>
      </c>
      <c r="Q12" s="94">
        <v>153.5</v>
      </c>
      <c r="R12" s="26">
        <f>Q12/2.6</f>
        <v>59.03846153846153</v>
      </c>
      <c r="S12" s="1">
        <v>3</v>
      </c>
      <c r="T12" s="97">
        <v>1</v>
      </c>
      <c r="U12" s="39">
        <f>K12+N12+Q12</f>
        <v>479</v>
      </c>
      <c r="V12" s="24">
        <f>AVERAGE(L12,O12,R12)</f>
        <v>61.41025641025641</v>
      </c>
      <c r="W12" s="11" t="s">
        <v>14</v>
      </c>
    </row>
    <row r="13" spans="1:23" s="6" customFormat="1" ht="31.5" customHeight="1">
      <c r="A13" s="7">
        <v>4</v>
      </c>
      <c r="B13" s="37" t="s">
        <v>123</v>
      </c>
      <c r="C13" s="1"/>
      <c r="D13" s="2"/>
      <c r="E13" s="1" t="s">
        <v>12</v>
      </c>
      <c r="F13" s="79" t="s">
        <v>130</v>
      </c>
      <c r="G13" s="2"/>
      <c r="H13" s="87" t="s">
        <v>166</v>
      </c>
      <c r="I13" s="9" t="s">
        <v>172</v>
      </c>
      <c r="J13" s="9" t="s">
        <v>173</v>
      </c>
      <c r="K13" s="33">
        <v>150.5</v>
      </c>
      <c r="L13" s="26">
        <f>K13/2.6</f>
        <v>57.88461538461538</v>
      </c>
      <c r="M13" s="1">
        <v>4</v>
      </c>
      <c r="N13" s="34">
        <v>150</v>
      </c>
      <c r="O13" s="26">
        <f>N13/2.6</f>
        <v>57.69230769230769</v>
      </c>
      <c r="P13" s="1">
        <v>5</v>
      </c>
      <c r="Q13" s="94">
        <v>148.5</v>
      </c>
      <c r="R13" s="26">
        <f>Q13/2.6</f>
        <v>57.11538461538461</v>
      </c>
      <c r="S13" s="1">
        <v>5</v>
      </c>
      <c r="T13" s="97">
        <v>1</v>
      </c>
      <c r="U13" s="39">
        <f>K13+N13+Q13</f>
        <v>449</v>
      </c>
      <c r="V13" s="24">
        <f>AVERAGE(L13,O13,R13)</f>
        <v>57.56410256410256</v>
      </c>
      <c r="W13" s="11" t="s">
        <v>7</v>
      </c>
    </row>
    <row r="14" spans="1:23" s="6" customFormat="1" ht="31.5" customHeight="1">
      <c r="A14" s="7">
        <v>5</v>
      </c>
      <c r="B14" s="58" t="s">
        <v>38</v>
      </c>
      <c r="C14" s="1"/>
      <c r="D14" s="2"/>
      <c r="E14" s="1" t="s">
        <v>36</v>
      </c>
      <c r="F14" s="67" t="s">
        <v>131</v>
      </c>
      <c r="G14" s="2"/>
      <c r="H14" s="2" t="s">
        <v>22</v>
      </c>
      <c r="I14" s="1" t="s">
        <v>22</v>
      </c>
      <c r="J14" s="1" t="s">
        <v>23</v>
      </c>
      <c r="K14" s="33">
        <v>140</v>
      </c>
      <c r="L14" s="26">
        <f>K14/2.6</f>
        <v>53.84615384615385</v>
      </c>
      <c r="M14" s="1">
        <v>5</v>
      </c>
      <c r="N14" s="34">
        <v>151</v>
      </c>
      <c r="O14" s="26">
        <f>N14/2.6</f>
        <v>58.07692307692307</v>
      </c>
      <c r="P14" s="1">
        <v>4</v>
      </c>
      <c r="Q14" s="94">
        <v>153.5</v>
      </c>
      <c r="R14" s="26">
        <f>Q14/2.6</f>
        <v>59.03846153846153</v>
      </c>
      <c r="S14" s="1">
        <v>4</v>
      </c>
      <c r="T14" s="97">
        <v>1</v>
      </c>
      <c r="U14" s="39">
        <f>K14+N14+Q14</f>
        <v>444.5</v>
      </c>
      <c r="V14" s="24">
        <f>AVERAGE(L14,O14,R14)</f>
        <v>56.98717948717948</v>
      </c>
      <c r="W14" s="11" t="s">
        <v>7</v>
      </c>
    </row>
    <row r="15" spans="2:19" ht="39.75" customHeight="1">
      <c r="B15" s="18" t="s">
        <v>8</v>
      </c>
      <c r="C15" s="19"/>
      <c r="D15" s="20"/>
      <c r="E15" s="21"/>
      <c r="F15" s="28"/>
      <c r="H15" s="22"/>
      <c r="I15" s="22"/>
      <c r="J15" s="28" t="s">
        <v>59</v>
      </c>
      <c r="S15" s="8"/>
    </row>
    <row r="16" spans="1:22" s="3" customFormat="1" ht="33" customHeight="1">
      <c r="A16"/>
      <c r="B16" s="18" t="s">
        <v>9</v>
      </c>
      <c r="C16" s="19"/>
      <c r="D16" s="20"/>
      <c r="E16" s="21"/>
      <c r="F16" s="28"/>
      <c r="H16" s="22"/>
      <c r="I16" s="22"/>
      <c r="J16" s="28" t="s">
        <v>60</v>
      </c>
      <c r="K16" s="31"/>
      <c r="L16" s="25"/>
      <c r="M16"/>
      <c r="N16" s="10"/>
      <c r="O16" s="27"/>
      <c r="P16"/>
      <c r="Q16" s="31"/>
      <c r="R16" s="25"/>
      <c r="S16"/>
      <c r="T16" s="16"/>
      <c r="U16" s="16"/>
      <c r="V16" s="25"/>
    </row>
  </sheetData>
  <sheetProtection/>
  <mergeCells count="24">
    <mergeCell ref="A8:A9"/>
    <mergeCell ref="E8:E9"/>
    <mergeCell ref="V8:V9"/>
    <mergeCell ref="J8:J9"/>
    <mergeCell ref="C8:C9"/>
    <mergeCell ref="F8:F9"/>
    <mergeCell ref="G8:G9"/>
    <mergeCell ref="H8:H9"/>
    <mergeCell ref="D8:D9"/>
    <mergeCell ref="I8:I9"/>
    <mergeCell ref="W8:W9"/>
    <mergeCell ref="N8:P8"/>
    <mergeCell ref="V7:W7"/>
    <mergeCell ref="A4:W4"/>
    <mergeCell ref="A6:V6"/>
    <mergeCell ref="U8:U9"/>
    <mergeCell ref="K8:M8"/>
    <mergeCell ref="Q8:S8"/>
    <mergeCell ref="T8:T9"/>
    <mergeCell ref="B8:B9"/>
    <mergeCell ref="A1:W1"/>
    <mergeCell ref="A2:W2"/>
    <mergeCell ref="A3:W3"/>
    <mergeCell ref="A5:W5"/>
  </mergeCells>
  <conditionalFormatting sqref="G12">
    <cfRule type="expression" priority="1" dxfId="75" stopIfTrue="1">
      <formula>'[1]DtППЮ'!#REF!&gt;1</formula>
    </cfRule>
    <cfRule type="cellIs" priority="2" dxfId="76" operator="greaterThan" stopIfTrue="1">
      <formula>'[1]DtППЮ'!#REF!&gt;1</formula>
    </cfRule>
  </conditionalFormatting>
  <printOptions horizontalCentered="1"/>
  <pageMargins left="0.1968503937007874" right="0.1968503937007874" top="0.29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МДГиГИС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Харина</dc:creator>
  <cp:keywords/>
  <dc:description/>
  <cp:lastModifiedBy>Admin</cp:lastModifiedBy>
  <cp:lastPrinted>2017-07-17T05:22:05Z</cp:lastPrinted>
  <dcterms:created xsi:type="dcterms:W3CDTF">2015-10-22T04:13:22Z</dcterms:created>
  <dcterms:modified xsi:type="dcterms:W3CDTF">2017-07-17T09:29:09Z</dcterms:modified>
  <cp:category/>
  <cp:version/>
  <cp:contentType/>
  <cp:contentStatus/>
</cp:coreProperties>
</file>